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9120" activeTab="1"/>
  </bookViews>
  <sheets>
    <sheet name="RA1" sheetId="9" r:id="rId1"/>
    <sheet name="RA2" sheetId="8" r:id="rId2"/>
  </sheets>
  <definedNames>
    <definedName name="_xlnm.Print_Area" localSheetId="1">'RA2'!$A$1:$AF$245</definedName>
    <definedName name="_xlnm.Print_Titles" localSheetId="1">'RA2'!$1:$5</definedName>
  </definedNames>
  <calcPr calcId="144525"/>
</workbook>
</file>

<file path=xl/calcChain.xml><?xml version="1.0" encoding="utf-8"?>
<calcChain xmlns="http://schemas.openxmlformats.org/spreadsheetml/2006/main">
  <c r="L8" i="9" l="1"/>
  <c r="L9" i="9"/>
  <c r="L10" i="9"/>
  <c r="K8" i="9"/>
  <c r="K9" i="9"/>
  <c r="K10" i="9"/>
  <c r="K7" i="9"/>
  <c r="L7" i="9" s="1"/>
  <c r="J24" i="9"/>
  <c r="J23" i="9"/>
  <c r="J22" i="9"/>
  <c r="J21" i="9"/>
  <c r="J19" i="9"/>
  <c r="J18" i="9"/>
  <c r="J25" i="9"/>
  <c r="J20" i="9"/>
  <c r="Q23" i="8"/>
  <c r="E14" i="8"/>
  <c r="H14" i="8"/>
  <c r="K14" i="8"/>
  <c r="N14" i="8"/>
  <c r="Q14" i="8"/>
  <c r="T14" i="8"/>
  <c r="W14" i="8"/>
  <c r="Z14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C57" i="8" s="1"/>
  <c r="AD57" i="8" s="1"/>
  <c r="AA7" i="8"/>
  <c r="AC7" i="8" s="1"/>
  <c r="AD7" i="8" s="1"/>
  <c r="AA8" i="8"/>
  <c r="AA9" i="8"/>
  <c r="AA10" i="8"/>
  <c r="AA11" i="8"/>
  <c r="AC11" i="8" s="1"/>
  <c r="AD11" i="8" s="1"/>
  <c r="AA12" i="8"/>
  <c r="AA13" i="8"/>
  <c r="AA14" i="8"/>
  <c r="AA15" i="8"/>
  <c r="AC15" i="8" s="1"/>
  <c r="AD15" i="8" s="1"/>
  <c r="AA16" i="8"/>
  <c r="AA17" i="8"/>
  <c r="AA18" i="8"/>
  <c r="AA19" i="8"/>
  <c r="AC19" i="8" s="1"/>
  <c r="AD19" i="8" s="1"/>
  <c r="AA20" i="8"/>
  <c r="AA21" i="8"/>
  <c r="AA22" i="8"/>
  <c r="AA23" i="8"/>
  <c r="AC23" i="8" s="1"/>
  <c r="AD23" i="8" s="1"/>
  <c r="AA24" i="8"/>
  <c r="AA25" i="8"/>
  <c r="AA26" i="8"/>
  <c r="AA27" i="8"/>
  <c r="AC27" i="8" s="1"/>
  <c r="AD27" i="8" s="1"/>
  <c r="AA28" i="8"/>
  <c r="AA29" i="8"/>
  <c r="AA30" i="8"/>
  <c r="AA31" i="8"/>
  <c r="AC31" i="8" s="1"/>
  <c r="AD31" i="8" s="1"/>
  <c r="AA32" i="8"/>
  <c r="AA33" i="8"/>
  <c r="AA34" i="8"/>
  <c r="AA35" i="8"/>
  <c r="AA36" i="8"/>
  <c r="AA37" i="8"/>
  <c r="AA38" i="8"/>
  <c r="AA39" i="8"/>
  <c r="AA40" i="8"/>
  <c r="AA41" i="8"/>
  <c r="AA42" i="8"/>
  <c r="AA43" i="8"/>
  <c r="AC43" i="8" s="1"/>
  <c r="AD43" i="8" s="1"/>
  <c r="AA44" i="8"/>
  <c r="AA45" i="8"/>
  <c r="AA46" i="8"/>
  <c r="AA47" i="8"/>
  <c r="AC47" i="8" s="1"/>
  <c r="AD47" i="8" s="1"/>
  <c r="AA48" i="8"/>
  <c r="AA49" i="8"/>
  <c r="AA50" i="8"/>
  <c r="AA51" i="8"/>
  <c r="AC51" i="8" s="1"/>
  <c r="AD51" i="8" s="1"/>
  <c r="AA52" i="8"/>
  <c r="AA53" i="8"/>
  <c r="AA54" i="8"/>
  <c r="AA55" i="8"/>
  <c r="AA56" i="8"/>
  <c r="AA57" i="8"/>
  <c r="AB6" i="8"/>
  <c r="AA6" i="8"/>
  <c r="Z7" i="8"/>
  <c r="Z8" i="8"/>
  <c r="Z9" i="8"/>
  <c r="Z10" i="8"/>
  <c r="Z11" i="8"/>
  <c r="Z12" i="8"/>
  <c r="Z13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6" i="8"/>
  <c r="W7" i="8"/>
  <c r="W8" i="8"/>
  <c r="W9" i="8"/>
  <c r="W10" i="8"/>
  <c r="W11" i="8"/>
  <c r="W12" i="8"/>
  <c r="W13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6" i="8"/>
  <c r="T7" i="8"/>
  <c r="T8" i="8"/>
  <c r="T9" i="8"/>
  <c r="T10" i="8"/>
  <c r="T11" i="8"/>
  <c r="T12" i="8"/>
  <c r="T13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Q7" i="8"/>
  <c r="Q8" i="8"/>
  <c r="Q9" i="8"/>
  <c r="Q10" i="8"/>
  <c r="Q11" i="8"/>
  <c r="Q12" i="8"/>
  <c r="Q13" i="8"/>
  <c r="Q15" i="8"/>
  <c r="Q16" i="8"/>
  <c r="Q17" i="8"/>
  <c r="Q18" i="8"/>
  <c r="Q19" i="8"/>
  <c r="Q20" i="8"/>
  <c r="Q21" i="8"/>
  <c r="Q22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N7" i="8"/>
  <c r="N8" i="8"/>
  <c r="N9" i="8"/>
  <c r="N10" i="8"/>
  <c r="N11" i="8"/>
  <c r="N12" i="8"/>
  <c r="N13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K57" i="8"/>
  <c r="K7" i="8"/>
  <c r="K8" i="8"/>
  <c r="K9" i="8"/>
  <c r="K10" i="8"/>
  <c r="K11" i="8"/>
  <c r="K12" i="8"/>
  <c r="K13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H7" i="8"/>
  <c r="H8" i="8"/>
  <c r="H9" i="8"/>
  <c r="H10" i="8"/>
  <c r="H11" i="8"/>
  <c r="H12" i="8"/>
  <c r="H13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E7" i="8"/>
  <c r="E8" i="8"/>
  <c r="E9" i="8"/>
  <c r="E10" i="8"/>
  <c r="E11" i="8"/>
  <c r="E12" i="8"/>
  <c r="E13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T6" i="8"/>
  <c r="Q6" i="8"/>
  <c r="N6" i="8"/>
  <c r="K6" i="8"/>
  <c r="H6" i="8"/>
  <c r="E6" i="8"/>
  <c r="AC53" i="8" l="1"/>
  <c r="AD53" i="8" s="1"/>
  <c r="AC49" i="8"/>
  <c r="AD49" i="8" s="1"/>
  <c r="AC45" i="8"/>
  <c r="AD45" i="8" s="1"/>
  <c r="AC37" i="8"/>
  <c r="AD37" i="8" s="1"/>
  <c r="AC33" i="8"/>
  <c r="AD33" i="8" s="1"/>
  <c r="AC29" i="8"/>
  <c r="AD29" i="8" s="1"/>
  <c r="AC25" i="8"/>
  <c r="AD25" i="8" s="1"/>
  <c r="AC21" i="8"/>
  <c r="AD21" i="8" s="1"/>
  <c r="AC13" i="8"/>
  <c r="AD13" i="8" s="1"/>
  <c r="AC56" i="8"/>
  <c r="AD56" i="8" s="1"/>
  <c r="AC52" i="8"/>
  <c r="AD52" i="8" s="1"/>
  <c r="AC48" i="8"/>
  <c r="AD48" i="8" s="1"/>
  <c r="AC44" i="8"/>
  <c r="AD44" i="8" s="1"/>
  <c r="AC40" i="8"/>
  <c r="AD40" i="8" s="1"/>
  <c r="AC36" i="8"/>
  <c r="AD36" i="8" s="1"/>
  <c r="AC32" i="8"/>
  <c r="AD32" i="8" s="1"/>
  <c r="AC28" i="8"/>
  <c r="AD28" i="8" s="1"/>
  <c r="AC24" i="8"/>
  <c r="AD24" i="8" s="1"/>
  <c r="AC16" i="8"/>
  <c r="AD16" i="8" s="1"/>
  <c r="AC12" i="8"/>
  <c r="AD12" i="8" s="1"/>
  <c r="AC8" i="8"/>
  <c r="AD8" i="8" s="1"/>
  <c r="AC54" i="8"/>
  <c r="AD54" i="8" s="1"/>
  <c r="AC50" i="8"/>
  <c r="AD50" i="8" s="1"/>
  <c r="AC38" i="8"/>
  <c r="AD38" i="8" s="1"/>
  <c r="AC34" i="8"/>
  <c r="AD34" i="8" s="1"/>
  <c r="AC30" i="8"/>
  <c r="AD30" i="8" s="1"/>
  <c r="AC26" i="8"/>
  <c r="AD26" i="8" s="1"/>
  <c r="AC22" i="8"/>
  <c r="AD22" i="8" s="1"/>
  <c r="AC18" i="8"/>
  <c r="AD18" i="8" s="1"/>
  <c r="AC10" i="8"/>
  <c r="AD10" i="8" s="1"/>
  <c r="AC55" i="8"/>
  <c r="AD55" i="8" s="1"/>
  <c r="AC46" i="8"/>
  <c r="AD46" i="8" s="1"/>
  <c r="AC42" i="8"/>
  <c r="AD42" i="8" s="1"/>
  <c r="AC41" i="8"/>
  <c r="AD41" i="8" s="1"/>
  <c r="AC39" i="8"/>
  <c r="AD39" i="8" s="1"/>
  <c r="AC35" i="8"/>
  <c r="AD35" i="8" s="1"/>
  <c r="AC20" i="8"/>
  <c r="AD20" i="8" s="1"/>
  <c r="AC17" i="8"/>
  <c r="AD17" i="8" s="1"/>
  <c r="AC14" i="8"/>
  <c r="AD14" i="8" s="1"/>
  <c r="AC9" i="8"/>
  <c r="AD9" i="8" s="1"/>
  <c r="AC6" i="8"/>
  <c r="AD6" i="8" s="1"/>
  <c r="D12" i="9"/>
</calcChain>
</file>

<file path=xl/sharedStrings.xml><?xml version="1.0" encoding="utf-8"?>
<sst xmlns="http://schemas.openxmlformats.org/spreadsheetml/2006/main" count="196" uniqueCount="170">
  <si>
    <t>%</t>
  </si>
  <si>
    <t>Pass %</t>
  </si>
  <si>
    <t>Reg No.</t>
  </si>
  <si>
    <t>Name</t>
  </si>
  <si>
    <t>Failed</t>
  </si>
  <si>
    <t>HOD</t>
  </si>
  <si>
    <t>Sess.  (50)</t>
  </si>
  <si>
    <t>Uni.  (100)</t>
  </si>
  <si>
    <t>Sess. (50)</t>
  </si>
  <si>
    <t xml:space="preserve">%  </t>
  </si>
  <si>
    <t xml:space="preserve"> DEPARTMENT OF ELECTRICAL &amp; ELECTRONICS ENGG., VIMAL JYOTHI  ENGG. COLLEGE, CHEMPERI - 670 632</t>
  </si>
  <si>
    <t>Examination Conducted on :</t>
  </si>
  <si>
    <t>Result Declared on :</t>
  </si>
  <si>
    <t>NAME</t>
  </si>
  <si>
    <t xml:space="preserve">No. of students Registered </t>
  </si>
  <si>
    <t xml:space="preserve">No. of students Appeared </t>
  </si>
  <si>
    <t>No. of Students Passed :</t>
  </si>
  <si>
    <t>No. of Students Failed :</t>
  </si>
  <si>
    <t>Subject with Code</t>
  </si>
  <si>
    <t>Name of the Staff member</t>
  </si>
  <si>
    <t>No. of Students Registered</t>
  </si>
  <si>
    <t>No. of students Appeared</t>
  </si>
  <si>
    <t>No. of students passed</t>
  </si>
  <si>
    <t xml:space="preserve">Class Average </t>
  </si>
  <si>
    <t>Topper</t>
  </si>
  <si>
    <t>Sess.    (50)</t>
  </si>
  <si>
    <t>Uni.       (100)</t>
  </si>
  <si>
    <t>Uni. Marks (150)</t>
  </si>
  <si>
    <t>Withheld Results</t>
  </si>
  <si>
    <t xml:space="preserve"> DEPARTMENT OF ELECTRICAL &amp; ELECTRONICS ENGINEERING,                                                                                                                        VIMAL JYOTHI ENGINEERING COLLEGE, CHEMPERI, KANNUR - 670 632</t>
  </si>
  <si>
    <t>Group Tutors:</t>
  </si>
  <si>
    <t>Sess (450)</t>
  </si>
  <si>
    <t>Uni          (700)</t>
  </si>
  <si>
    <t>Sess.    (450)</t>
  </si>
  <si>
    <t>Uni.    (700)</t>
  </si>
  <si>
    <t>Total             (1150)</t>
  </si>
  <si>
    <t xml:space="preserve">  Mr. Parag Jose</t>
  </si>
  <si>
    <t>B2ENEE5301</t>
  </si>
  <si>
    <t>B2ENEE5302</t>
  </si>
  <si>
    <t>B2ENEE5303</t>
  </si>
  <si>
    <t>B2ENEE5304</t>
  </si>
  <si>
    <t>B2ENEE5305</t>
  </si>
  <si>
    <t>B2ENEE5306</t>
  </si>
  <si>
    <t>B2ENEE5307</t>
  </si>
  <si>
    <t>B2ENEE5308</t>
  </si>
  <si>
    <t>B2ENEE5309</t>
  </si>
  <si>
    <t>B2ENEE5310</t>
  </si>
  <si>
    <t>B2ENEE5311</t>
  </si>
  <si>
    <t>B2ENEE5312</t>
  </si>
  <si>
    <t>B2ENEE5313</t>
  </si>
  <si>
    <t>B2ENEE5314</t>
  </si>
  <si>
    <t>B2ENEE5315</t>
  </si>
  <si>
    <t>B2ENEE5316</t>
  </si>
  <si>
    <t>B2ENEE5317</t>
  </si>
  <si>
    <t>B2ENEE5318</t>
  </si>
  <si>
    <t>B2ENEE5319</t>
  </si>
  <si>
    <t>B2ENEE5320</t>
  </si>
  <si>
    <t>B2ENEE5321</t>
  </si>
  <si>
    <t>B2ENEE5322</t>
  </si>
  <si>
    <t>B2ENEE5323</t>
  </si>
  <si>
    <t>B2ENEE5324</t>
  </si>
  <si>
    <t>B2ENEE5325</t>
  </si>
  <si>
    <t>B2ENEE5326</t>
  </si>
  <si>
    <t>B2ENEE5327</t>
  </si>
  <si>
    <t>B2ENEE5328</t>
  </si>
  <si>
    <t>B2ENEE5329</t>
  </si>
  <si>
    <t>B2ENEE5330</t>
  </si>
  <si>
    <t>B2ENEE5331</t>
  </si>
  <si>
    <t>B2ENEE5332</t>
  </si>
  <si>
    <t>B2ENEE5333</t>
  </si>
  <si>
    <t>B2ENEE5334</t>
  </si>
  <si>
    <t>B2ENEE5335</t>
  </si>
  <si>
    <t>B2ENEE5336</t>
  </si>
  <si>
    <t>B2ENEE5337</t>
  </si>
  <si>
    <t>B2ENEE5338</t>
  </si>
  <si>
    <t>B2ENEE5339</t>
  </si>
  <si>
    <t>B2ENEE5340</t>
  </si>
  <si>
    <t>B2ENEE5341</t>
  </si>
  <si>
    <t>B2ENEE5342</t>
  </si>
  <si>
    <t>B2ENEE5343</t>
  </si>
  <si>
    <t>B2ENEE5344</t>
  </si>
  <si>
    <t>B2ENEE5345</t>
  </si>
  <si>
    <t>B2ENEE5346</t>
  </si>
  <si>
    <t>B2ENEE5347</t>
  </si>
  <si>
    <t>B2ENEE5348</t>
  </si>
  <si>
    <t>B2ENEE5349</t>
  </si>
  <si>
    <t>B2ENEE5350</t>
  </si>
  <si>
    <t>B2ENEE5351</t>
  </si>
  <si>
    <t>B2ENEE5352</t>
  </si>
  <si>
    <t>ABHIJITH  K.P</t>
  </si>
  <si>
    <t>AJUS  P JOSE</t>
  </si>
  <si>
    <t>AKASH MANOJ</t>
  </si>
  <si>
    <t>ANIRUDH JITHENDRAN</t>
  </si>
  <si>
    <t>DARWIN   JOSEPH</t>
  </si>
  <si>
    <t>DEEPAK  DAS</t>
  </si>
  <si>
    <t>DEEPAK  K.J</t>
  </si>
  <si>
    <t>DERIN  M JACOB</t>
  </si>
  <si>
    <t>DIVIN  K.P</t>
  </si>
  <si>
    <t>GLADWIN  STANLY</t>
  </si>
  <si>
    <t>JAYARAM  A.V</t>
  </si>
  <si>
    <t>JITHIN ALEX</t>
  </si>
  <si>
    <t>JITHU  GEORGE</t>
  </si>
  <si>
    <t>JOBIN  GEORGE</t>
  </si>
  <si>
    <t>JYOTHIS  JOSEPH</t>
  </si>
  <si>
    <t>LAVIN  ABRAHAM</t>
  </si>
  <si>
    <t>MEGHANATH  K.V</t>
  </si>
  <si>
    <t>MIDHUN  C TOM</t>
  </si>
  <si>
    <t>MOHAMMED  AMEEN</t>
  </si>
  <si>
    <t>NAMEER  A.K</t>
  </si>
  <si>
    <t>NIVED  NARAYANAN K</t>
  </si>
  <si>
    <t>ROHIT  T</t>
  </si>
  <si>
    <t>SACHIN  RANJITH E.K</t>
  </si>
  <si>
    <t>SHEJIN  GEORGE</t>
  </si>
  <si>
    <t>SRIJIL  K.V</t>
  </si>
  <si>
    <t>THANISH  MATHEW</t>
  </si>
  <si>
    <t>VARUN RAJ   M.V</t>
  </si>
  <si>
    <t>VINAY  P.M</t>
  </si>
  <si>
    <t>VISHAKH  K</t>
  </si>
  <si>
    <t>VIVEK JOSE</t>
  </si>
  <si>
    <t>YADU  DEV R</t>
  </si>
  <si>
    <t>AISHWARYAMANI  V.K</t>
  </si>
  <si>
    <t>ANITA  SIBI</t>
  </si>
  <si>
    <t>ANUMOL  JOSEPH</t>
  </si>
  <si>
    <t>ARYALAKSHMI   D</t>
  </si>
  <si>
    <t>ASHITHA  P</t>
  </si>
  <si>
    <t>ATHIRA  THOMAS</t>
  </si>
  <si>
    <t>GAYATHRI  JAYARAJ</t>
  </si>
  <si>
    <t>JASLEENA  K.K</t>
  </si>
  <si>
    <t>JERRYMOL GEORGE</t>
  </si>
  <si>
    <t>JISNA  VARGHESE</t>
  </si>
  <si>
    <t>KALPANA MM</t>
  </si>
  <si>
    <t>KEERTHANA  T.V</t>
  </si>
  <si>
    <t>LAYA ROSE  JOSE</t>
  </si>
  <si>
    <t>MANASA  K.V</t>
  </si>
  <si>
    <t>MERIN  BABU</t>
  </si>
  <si>
    <t>PRAVIJA  N</t>
  </si>
  <si>
    <t>SANJANA  S</t>
  </si>
  <si>
    <t>SHIBIN  JAMES</t>
  </si>
  <si>
    <t>SHILPA  O.M</t>
  </si>
  <si>
    <t>SINSHA  S.B</t>
  </si>
  <si>
    <t>SNEHA  RAMAKRISHNAN P.V</t>
  </si>
  <si>
    <t>Total    (1200)</t>
  </si>
  <si>
    <t>UNI  (50)</t>
  </si>
  <si>
    <t>407(P)</t>
  </si>
  <si>
    <t>408(P)</t>
  </si>
  <si>
    <t>2K6 EE 401-Engineering Mathematics III</t>
  </si>
  <si>
    <t>2K6EE402- Computer Programming</t>
  </si>
  <si>
    <t>2K6 EE403- Microprocessors &amp; Microcontrollers</t>
  </si>
  <si>
    <t>2K6 EE404-Pulse and Digital Electronics</t>
  </si>
  <si>
    <t>2K6 EE405- Electrical Machines I</t>
  </si>
  <si>
    <t>2K6EE406-Electrical Engineering Materials</t>
  </si>
  <si>
    <t>2K6 EE 407(P)-Digital Electronics Lab</t>
  </si>
  <si>
    <t>2K6 EE408(P)-Electrical Measurements Lab</t>
  </si>
  <si>
    <t>JOBISH</t>
  </si>
  <si>
    <t>MITHUN TP</t>
  </si>
  <si>
    <t>SARIN C.R</t>
  </si>
  <si>
    <t>ANNA THOMAS</t>
  </si>
  <si>
    <t>JOBIN ROCKY</t>
  </si>
  <si>
    <t>PARAG JOSE</t>
  </si>
  <si>
    <t>BINDHU SEBASTIAN</t>
  </si>
  <si>
    <t xml:space="preserve">AISHWARYAMANI  </t>
  </si>
  <si>
    <t>APRIL 2014</t>
  </si>
  <si>
    <t>NOVEMBER 2014</t>
  </si>
  <si>
    <t>Top 4 Students of The Semester:</t>
  </si>
  <si>
    <t xml:space="preserve">  Mr. Nikhil Valsan</t>
  </si>
  <si>
    <t>Mrs. Tintu George</t>
  </si>
  <si>
    <t>RESULT ANALYSIS OF FOURTH  SEMESTER STUDENTS  -(2012 ADMISSIONS)</t>
  </si>
  <si>
    <t>RESULT OF FOURTH SEMESTER B.TECH. DEGREE EXAMINATION,  MAY 2014   (2012 ADMISSIONS)</t>
  </si>
  <si>
    <r>
      <t xml:space="preserve">Group Tutors : </t>
    </r>
    <r>
      <rPr>
        <b/>
        <sz val="20"/>
        <rFont val="Arial"/>
        <family val="2"/>
      </rPr>
      <t>Mr. Nikhil Valsan</t>
    </r>
  </si>
  <si>
    <t xml:space="preserve">     Mrs.Tintu George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</si>
</sst>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b/>
      <sz val="22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u/>
      <sz val="16"/>
      <name val="Arial"/>
      <family val="2"/>
    </font>
    <font>
      <b/>
      <u/>
      <sz val="20"/>
      <name val="Arial"/>
      <family val="2"/>
    </font>
    <font>
      <sz val="11"/>
      <color rgb="FF9C0006"/>
      <name val="Calibri"/>
      <family val="2"/>
      <scheme val="minor"/>
    </font>
    <font>
      <sz val="24"/>
      <color rgb="FF9C0006"/>
      <name val="Calibri"/>
      <family val="2"/>
      <scheme val="minor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4" borderId="0" applyNumberFormat="0" applyBorder="0" applyAlignment="0" applyProtection="0"/>
  </cellStyleXfs>
  <cellXfs count="1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164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Alignment="1"/>
    <xf numFmtId="0" fontId="5" fillId="0" borderId="0" xfId="0" applyFont="1" applyBorder="1"/>
    <xf numFmtId="0" fontId="5" fillId="0" borderId="0" xfId="0" applyFont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textRotation="90" wrapText="1"/>
    </xf>
    <xf numFmtId="0" fontId="1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/>
    <xf numFmtId="0" fontId="16" fillId="2" borderId="0" xfId="0" applyFont="1" applyFill="1" applyBorder="1" applyAlignment="1">
      <alignment horizontal="left" vertical="center"/>
    </xf>
    <xf numFmtId="0" fontId="3" fillId="0" borderId="0" xfId="0" applyFont="1" applyBorder="1"/>
    <xf numFmtId="0" fontId="17" fillId="0" borderId="0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6" xfId="0" applyFont="1" applyBorder="1"/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36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1981200</xdr:colOff>
      <xdr:row>26</xdr:row>
      <xdr:rowOff>0</xdr:rowOff>
    </xdr:from>
    <xdr:ext cx="194454" cy="286412"/>
    <xdr:sp macro="" textlink="">
      <xdr:nvSpPr>
        <xdr:cNvPr id="2" name="TextBox 1"/>
        <xdr:cNvSpPr txBox="1"/>
      </xdr:nvSpPr>
      <xdr:spPr>
        <a:xfrm>
          <a:off x="7572375" y="102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1981200</xdr:colOff>
      <xdr:row>60</xdr:row>
      <xdr:rowOff>0</xdr:rowOff>
    </xdr:from>
    <xdr:ext cx="194454" cy="286412"/>
    <xdr:sp macro="" textlink="">
      <xdr:nvSpPr>
        <xdr:cNvPr id="2" name="TextBox 1"/>
        <xdr:cNvSpPr txBox="1"/>
      </xdr:nvSpPr>
      <xdr:spPr>
        <a:xfrm>
          <a:off x="6562725" y="11839575"/>
          <a:ext cx="194454" cy="286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opLeftCell="A18" zoomScale="50" zoomScaleNormal="75" workbookViewId="0">
      <selection activeCell="D27" sqref="D27:D29"/>
    </sheetView>
  </sheetViews>
  <sheetFormatPr defaultRowHeight="25.5" x14ac:dyDescent="0.35"/>
  <cols>
    <col min="1" max="1" width="28.5703125" style="27" customWidth="1"/>
    <col min="2" max="2" width="10.5703125" style="27" customWidth="1"/>
    <col min="3" max="3" width="29.5703125" style="27" customWidth="1"/>
    <col min="4" max="4" width="34.28515625" style="30" customWidth="1"/>
    <col min="5" max="5" width="13.7109375" style="27" customWidth="1"/>
    <col min="6" max="6" width="13.28515625" style="27" customWidth="1"/>
    <col min="7" max="7" width="11.7109375" style="27" customWidth="1"/>
    <col min="8" max="8" width="16" style="27" customWidth="1"/>
    <col min="9" max="9" width="13.140625" style="27" customWidth="1"/>
    <col min="10" max="10" width="14.42578125" style="27" customWidth="1"/>
    <col min="11" max="11" width="26.7109375" style="27" customWidth="1"/>
    <col min="12" max="12" width="18.42578125" style="27" customWidth="1"/>
    <col min="13" max="13" width="14.140625" style="27" customWidth="1"/>
    <col min="14" max="14" width="27.28515625" style="27" customWidth="1"/>
    <col min="15" max="16384" width="9.140625" style="27"/>
  </cols>
  <sheetData>
    <row r="1" spans="1:16" ht="71.25" customHeight="1" x14ac:dyDescent="0.35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6" ht="26.25" customHeight="1" x14ac:dyDescent="0.4">
      <c r="A2" s="98" t="s">
        <v>166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28"/>
      <c r="O2" s="28"/>
      <c r="P2" s="28"/>
    </row>
    <row r="3" spans="1:16" ht="15.75" customHeight="1" x14ac:dyDescent="0.4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8"/>
      <c r="O3" s="28"/>
      <c r="P3" s="28"/>
    </row>
    <row r="4" spans="1:16" ht="18" customHeight="1" x14ac:dyDescent="0.35"/>
    <row r="5" spans="1:16" s="35" customFormat="1" ht="30.75" customHeight="1" x14ac:dyDescent="0.3">
      <c r="A5" s="99" t="s">
        <v>11</v>
      </c>
      <c r="B5" s="100"/>
      <c r="C5" s="101"/>
      <c r="D5" s="75" t="s">
        <v>161</v>
      </c>
      <c r="E5" s="16"/>
      <c r="F5" s="102" t="s">
        <v>163</v>
      </c>
      <c r="G5" s="103"/>
      <c r="H5" s="103"/>
      <c r="I5" s="103"/>
      <c r="J5" s="103"/>
      <c r="K5" s="103"/>
      <c r="L5" s="104"/>
      <c r="M5" s="62"/>
    </row>
    <row r="6" spans="1:16" s="35" customFormat="1" ht="48" customHeight="1" x14ac:dyDescent="0.35">
      <c r="A6" s="99" t="s">
        <v>12</v>
      </c>
      <c r="B6" s="100"/>
      <c r="C6" s="101"/>
      <c r="D6" s="75" t="s">
        <v>162</v>
      </c>
      <c r="E6" s="16"/>
      <c r="F6" s="45"/>
      <c r="G6" s="109" t="s">
        <v>13</v>
      </c>
      <c r="H6" s="110"/>
      <c r="I6" s="46" t="s">
        <v>33</v>
      </c>
      <c r="J6" s="46" t="s">
        <v>34</v>
      </c>
      <c r="K6" s="46" t="s">
        <v>35</v>
      </c>
      <c r="L6" s="46" t="s">
        <v>0</v>
      </c>
      <c r="M6" s="24"/>
    </row>
    <row r="7" spans="1:16" s="35" customFormat="1" ht="27.75" customHeight="1" x14ac:dyDescent="0.35">
      <c r="A7" s="99" t="s">
        <v>14</v>
      </c>
      <c r="B7" s="100"/>
      <c r="C7" s="101"/>
      <c r="D7" s="44">
        <v>52</v>
      </c>
      <c r="E7" s="17"/>
      <c r="F7" s="52">
        <v>1</v>
      </c>
      <c r="G7" s="141" t="s">
        <v>128</v>
      </c>
      <c r="H7" s="142"/>
      <c r="I7" s="9">
        <v>377</v>
      </c>
      <c r="J7" s="9">
        <v>545</v>
      </c>
      <c r="K7" s="47">
        <f>I7+J7</f>
        <v>922</v>
      </c>
      <c r="L7" s="48">
        <f>K7/11.5</f>
        <v>80.173913043478265</v>
      </c>
      <c r="M7" s="19"/>
    </row>
    <row r="8" spans="1:16" s="35" customFormat="1" ht="27.75" customHeight="1" x14ac:dyDescent="0.35">
      <c r="A8" s="77" t="s">
        <v>15</v>
      </c>
      <c r="B8" s="78"/>
      <c r="C8" s="79"/>
      <c r="D8" s="44">
        <v>52</v>
      </c>
      <c r="E8" s="18"/>
      <c r="F8" s="52">
        <v>2</v>
      </c>
      <c r="G8" s="143" t="s">
        <v>132</v>
      </c>
      <c r="H8" s="144"/>
      <c r="I8" s="9">
        <v>361</v>
      </c>
      <c r="J8" s="9">
        <v>520</v>
      </c>
      <c r="K8" s="47">
        <f t="shared" ref="K8:K10" si="0">I8+J8</f>
        <v>881</v>
      </c>
      <c r="L8" s="48">
        <f t="shared" ref="L8:L10" si="1">K8/11.5</f>
        <v>76.608695652173907</v>
      </c>
      <c r="M8" s="19"/>
    </row>
    <row r="9" spans="1:16" s="35" customFormat="1" ht="27.75" customHeight="1" x14ac:dyDescent="0.35">
      <c r="A9" s="99" t="s">
        <v>28</v>
      </c>
      <c r="B9" s="100"/>
      <c r="C9" s="101"/>
      <c r="D9" s="44">
        <v>0</v>
      </c>
      <c r="E9" s="18"/>
      <c r="F9" s="52">
        <v>3</v>
      </c>
      <c r="G9" s="141" t="s">
        <v>96</v>
      </c>
      <c r="H9" s="142"/>
      <c r="I9" s="9">
        <v>360</v>
      </c>
      <c r="J9" s="9">
        <v>513</v>
      </c>
      <c r="K9" s="47">
        <f t="shared" si="0"/>
        <v>873</v>
      </c>
      <c r="L9" s="48">
        <f t="shared" si="1"/>
        <v>75.913043478260875</v>
      </c>
      <c r="M9" s="19"/>
    </row>
    <row r="10" spans="1:16" s="35" customFormat="1" ht="27.75" customHeight="1" x14ac:dyDescent="0.35">
      <c r="A10" s="99" t="s">
        <v>16</v>
      </c>
      <c r="B10" s="100"/>
      <c r="C10" s="101"/>
      <c r="D10" s="44">
        <v>18</v>
      </c>
      <c r="E10" s="18"/>
      <c r="F10" s="52">
        <v>4</v>
      </c>
      <c r="G10" s="141" t="s">
        <v>160</v>
      </c>
      <c r="H10" s="142"/>
      <c r="I10" s="9">
        <v>361</v>
      </c>
      <c r="J10" s="9">
        <v>492</v>
      </c>
      <c r="K10" s="47">
        <f t="shared" si="0"/>
        <v>853</v>
      </c>
      <c r="L10" s="48">
        <f t="shared" si="1"/>
        <v>74.173913043478265</v>
      </c>
      <c r="M10" s="19"/>
    </row>
    <row r="11" spans="1:16" s="35" customFormat="1" ht="27.75" customHeight="1" x14ac:dyDescent="0.35">
      <c r="A11" s="99" t="s">
        <v>17</v>
      </c>
      <c r="B11" s="100"/>
      <c r="C11" s="101"/>
      <c r="D11" s="44">
        <v>34</v>
      </c>
      <c r="E11" s="18"/>
      <c r="F11" s="114"/>
      <c r="G11" s="114"/>
      <c r="H11" s="114"/>
      <c r="I11" s="24"/>
      <c r="J11" s="24"/>
      <c r="K11" s="24"/>
      <c r="L11" s="24"/>
      <c r="M11" s="24"/>
    </row>
    <row r="12" spans="1:16" s="35" customFormat="1" ht="27.75" customHeight="1" x14ac:dyDescent="0.35">
      <c r="A12" s="99" t="s">
        <v>1</v>
      </c>
      <c r="B12" s="100"/>
      <c r="C12" s="101"/>
      <c r="D12" s="63">
        <f>D10/61*100</f>
        <v>29.508196721311474</v>
      </c>
      <c r="E12" s="19"/>
      <c r="F12" s="115"/>
      <c r="G12" s="115"/>
      <c r="H12" s="115"/>
      <c r="I12" s="2"/>
      <c r="J12" s="2"/>
      <c r="K12" s="17"/>
      <c r="L12" s="19"/>
      <c r="M12" s="19"/>
    </row>
    <row r="13" spans="1:16" s="35" customFormat="1" ht="1.5" customHeight="1" x14ac:dyDescent="0.3">
      <c r="A13" s="65"/>
      <c r="B13" s="65"/>
      <c r="C13" s="65"/>
      <c r="D13" s="65"/>
      <c r="E13" s="19"/>
      <c r="F13" s="111"/>
      <c r="G13" s="111"/>
      <c r="H13" s="111"/>
      <c r="I13" s="36"/>
      <c r="J13" s="36"/>
      <c r="K13" s="36"/>
      <c r="L13" s="36"/>
      <c r="M13" s="36"/>
    </row>
    <row r="14" spans="1:16" s="35" customFormat="1" ht="8.25" hidden="1" customHeight="1" x14ac:dyDescent="0.3">
      <c r="A14" s="76"/>
      <c r="B14" s="36"/>
      <c r="C14" s="36"/>
      <c r="D14" s="20"/>
    </row>
    <row r="15" spans="1:16" s="35" customFormat="1" ht="8.25" customHeight="1" x14ac:dyDescent="0.3">
      <c r="A15" s="76"/>
      <c r="B15" s="36"/>
      <c r="C15" s="36"/>
      <c r="D15" s="20"/>
    </row>
    <row r="16" spans="1:16" s="37" customFormat="1" ht="24.75" customHeight="1" x14ac:dyDescent="0.2">
      <c r="A16" s="105" t="s">
        <v>18</v>
      </c>
      <c r="B16" s="119"/>
      <c r="C16" s="106"/>
      <c r="D16" s="121" t="s">
        <v>19</v>
      </c>
      <c r="E16" s="95" t="s">
        <v>20</v>
      </c>
      <c r="F16" s="95" t="s">
        <v>21</v>
      </c>
      <c r="G16" s="95" t="s">
        <v>22</v>
      </c>
      <c r="H16" s="112" t="s">
        <v>23</v>
      </c>
      <c r="I16" s="113"/>
      <c r="J16" s="95" t="s">
        <v>1</v>
      </c>
      <c r="K16" s="105" t="s">
        <v>24</v>
      </c>
      <c r="L16" s="106"/>
      <c r="M16" s="95" t="s">
        <v>27</v>
      </c>
    </row>
    <row r="17" spans="1:22" s="37" customFormat="1" ht="62.25" customHeight="1" x14ac:dyDescent="0.2">
      <c r="A17" s="107"/>
      <c r="B17" s="120"/>
      <c r="C17" s="108"/>
      <c r="D17" s="122"/>
      <c r="E17" s="96"/>
      <c r="F17" s="96"/>
      <c r="G17" s="96"/>
      <c r="H17" s="56" t="s">
        <v>25</v>
      </c>
      <c r="I17" s="56" t="s">
        <v>26</v>
      </c>
      <c r="J17" s="96"/>
      <c r="K17" s="107"/>
      <c r="L17" s="108"/>
      <c r="M17" s="96"/>
    </row>
    <row r="18" spans="1:22" s="38" customFormat="1" ht="34.5" customHeight="1" x14ac:dyDescent="0.2">
      <c r="A18" s="116" t="s">
        <v>145</v>
      </c>
      <c r="B18" s="117"/>
      <c r="C18" s="118"/>
      <c r="D18" s="82" t="s">
        <v>153</v>
      </c>
      <c r="E18" s="49">
        <v>52</v>
      </c>
      <c r="F18" s="49">
        <v>52</v>
      </c>
      <c r="G18" s="49">
        <v>32</v>
      </c>
      <c r="H18" s="50">
        <v>38.78</v>
      </c>
      <c r="I18" s="50">
        <v>39.76</v>
      </c>
      <c r="J18" s="50">
        <f>32/0.52</f>
        <v>61.538461538461533</v>
      </c>
      <c r="K18" s="141" t="s">
        <v>96</v>
      </c>
      <c r="L18" s="142"/>
      <c r="M18" s="51">
        <v>118</v>
      </c>
    </row>
    <row r="19" spans="1:22" s="38" customFormat="1" ht="40.5" customHeight="1" x14ac:dyDescent="0.2">
      <c r="A19" s="116" t="s">
        <v>146</v>
      </c>
      <c r="B19" s="117"/>
      <c r="C19" s="118"/>
      <c r="D19" s="82" t="s">
        <v>154</v>
      </c>
      <c r="E19" s="49">
        <v>52</v>
      </c>
      <c r="F19" s="49">
        <v>52</v>
      </c>
      <c r="G19" s="49">
        <v>25</v>
      </c>
      <c r="H19" s="64">
        <v>37.840000000000003</v>
      </c>
      <c r="I19" s="64">
        <v>34.32</v>
      </c>
      <c r="J19" s="84">
        <f>25/0.52</f>
        <v>48.076923076923073</v>
      </c>
      <c r="K19" s="145" t="s">
        <v>132</v>
      </c>
      <c r="L19" s="146"/>
      <c r="M19" s="51">
        <v>106</v>
      </c>
    </row>
    <row r="20" spans="1:22" s="38" customFormat="1" ht="49.5" customHeight="1" x14ac:dyDescent="0.2">
      <c r="A20" s="116" t="s">
        <v>147</v>
      </c>
      <c r="B20" s="117"/>
      <c r="C20" s="118"/>
      <c r="D20" s="83" t="s">
        <v>155</v>
      </c>
      <c r="E20" s="49">
        <v>52</v>
      </c>
      <c r="F20" s="49">
        <v>52</v>
      </c>
      <c r="G20" s="49">
        <v>50</v>
      </c>
      <c r="H20" s="50">
        <v>38.03</v>
      </c>
      <c r="I20" s="50">
        <v>54.9</v>
      </c>
      <c r="J20" s="50">
        <f>50/0.52</f>
        <v>96.153846153846146</v>
      </c>
      <c r="K20" s="141" t="s">
        <v>128</v>
      </c>
      <c r="L20" s="142"/>
      <c r="M20" s="49">
        <v>139</v>
      </c>
    </row>
    <row r="21" spans="1:22" s="38" customFormat="1" ht="31.5" customHeight="1" x14ac:dyDescent="0.2">
      <c r="A21" s="116" t="s">
        <v>148</v>
      </c>
      <c r="B21" s="117"/>
      <c r="C21" s="118"/>
      <c r="D21" s="82" t="s">
        <v>156</v>
      </c>
      <c r="E21" s="49">
        <v>52</v>
      </c>
      <c r="F21" s="49">
        <v>52</v>
      </c>
      <c r="G21" s="49">
        <v>35</v>
      </c>
      <c r="H21" s="50">
        <v>37.19</v>
      </c>
      <c r="I21" s="50">
        <v>37.51</v>
      </c>
      <c r="J21" s="50">
        <f>35/0.52</f>
        <v>67.307692307692307</v>
      </c>
      <c r="K21" s="141" t="s">
        <v>96</v>
      </c>
      <c r="L21" s="142"/>
      <c r="M21" s="51">
        <v>106</v>
      </c>
    </row>
    <row r="22" spans="1:22" s="38" customFormat="1" ht="42" customHeight="1" x14ac:dyDescent="0.2">
      <c r="A22" s="116" t="s">
        <v>149</v>
      </c>
      <c r="B22" s="117"/>
      <c r="C22" s="118"/>
      <c r="D22" s="82" t="s">
        <v>157</v>
      </c>
      <c r="E22" s="49">
        <v>52</v>
      </c>
      <c r="F22" s="49">
        <v>52</v>
      </c>
      <c r="G22" s="49">
        <v>40</v>
      </c>
      <c r="H22" s="50">
        <v>41.25</v>
      </c>
      <c r="I22" s="50">
        <v>48.76</v>
      </c>
      <c r="J22" s="50">
        <f>40/0.52</f>
        <v>76.92307692307692</v>
      </c>
      <c r="K22" s="147" t="s">
        <v>129</v>
      </c>
      <c r="L22" s="148"/>
      <c r="M22" s="51">
        <v>127</v>
      </c>
    </row>
    <row r="23" spans="1:22" s="38" customFormat="1" ht="37.5" customHeight="1" x14ac:dyDescent="0.2">
      <c r="A23" s="116" t="s">
        <v>150</v>
      </c>
      <c r="B23" s="117"/>
      <c r="C23" s="118"/>
      <c r="D23" s="82" t="s">
        <v>158</v>
      </c>
      <c r="E23" s="49">
        <v>52</v>
      </c>
      <c r="F23" s="49">
        <v>52</v>
      </c>
      <c r="G23" s="49">
        <v>38</v>
      </c>
      <c r="H23" s="50">
        <v>41.26</v>
      </c>
      <c r="I23" s="50">
        <v>40.53</v>
      </c>
      <c r="J23" s="84">
        <f>38/0.52</f>
        <v>73.07692307692308</v>
      </c>
      <c r="K23" s="141" t="s">
        <v>128</v>
      </c>
      <c r="L23" s="142"/>
      <c r="M23" s="49">
        <v>119</v>
      </c>
    </row>
    <row r="24" spans="1:22" s="38" customFormat="1" ht="33" customHeight="1" x14ac:dyDescent="0.2">
      <c r="A24" s="99" t="s">
        <v>151</v>
      </c>
      <c r="B24" s="100"/>
      <c r="C24" s="101"/>
      <c r="D24" s="82" t="s">
        <v>159</v>
      </c>
      <c r="E24" s="49">
        <v>52</v>
      </c>
      <c r="F24" s="49">
        <v>52</v>
      </c>
      <c r="G24" s="49">
        <v>43</v>
      </c>
      <c r="H24" s="50">
        <v>43.03</v>
      </c>
      <c r="I24" s="50">
        <v>63.23</v>
      </c>
      <c r="J24" s="139">
        <f>43/0.52</f>
        <v>82.692307692307693</v>
      </c>
      <c r="K24" s="141" t="s">
        <v>160</v>
      </c>
      <c r="L24" s="142"/>
      <c r="M24" s="51">
        <v>139</v>
      </c>
    </row>
    <row r="25" spans="1:22" s="38" customFormat="1" ht="33" customHeight="1" x14ac:dyDescent="0.2">
      <c r="A25" s="99" t="s">
        <v>152</v>
      </c>
      <c r="B25" s="100"/>
      <c r="C25" s="101"/>
      <c r="D25" s="82"/>
      <c r="E25" s="49">
        <v>52</v>
      </c>
      <c r="F25" s="49">
        <v>52</v>
      </c>
      <c r="G25" s="49">
        <v>50</v>
      </c>
      <c r="H25" s="50">
        <v>41.82</v>
      </c>
      <c r="I25" s="50">
        <v>62.73</v>
      </c>
      <c r="J25" s="50">
        <f>50/0.52</f>
        <v>96.153846153846146</v>
      </c>
      <c r="K25" s="147" t="s">
        <v>93</v>
      </c>
      <c r="L25" s="148"/>
      <c r="M25" s="51">
        <v>129</v>
      </c>
    </row>
    <row r="26" spans="1:22" s="38" customFormat="1" ht="54" customHeight="1" x14ac:dyDescent="0.35">
      <c r="A26" s="69"/>
      <c r="B26" s="69"/>
      <c r="C26" s="69"/>
      <c r="D26" s="70"/>
      <c r="E26" s="71"/>
      <c r="F26" s="71"/>
      <c r="G26" s="71"/>
      <c r="H26" s="72"/>
      <c r="I26" s="72"/>
      <c r="J26" s="72"/>
      <c r="K26" s="73"/>
      <c r="L26" s="73"/>
      <c r="M26" s="67"/>
    </row>
    <row r="27" spans="1:22" s="35" customFormat="1" ht="26.25" x14ac:dyDescent="0.3">
      <c r="A27" s="23"/>
      <c r="C27" s="59" t="s">
        <v>30</v>
      </c>
      <c r="D27" s="58" t="s">
        <v>164</v>
      </c>
      <c r="G27" s="59"/>
      <c r="H27" s="59"/>
      <c r="I27" s="60"/>
      <c r="J27" s="60"/>
      <c r="K27" s="60"/>
      <c r="M27" s="40"/>
      <c r="N27" s="36"/>
      <c r="O27" s="36"/>
      <c r="P27" s="36"/>
      <c r="Q27" s="36"/>
      <c r="R27" s="36"/>
      <c r="S27" s="36"/>
      <c r="T27" s="36"/>
    </row>
    <row r="28" spans="1:22" s="35" customFormat="1" ht="26.25" x14ac:dyDescent="0.35">
      <c r="D28" s="58" t="s">
        <v>36</v>
      </c>
      <c r="E28" s="59"/>
      <c r="G28" s="59"/>
      <c r="H28" s="59"/>
      <c r="I28" s="61"/>
      <c r="J28" s="68" t="s">
        <v>5</v>
      </c>
      <c r="K28" s="59"/>
      <c r="L28" s="57"/>
      <c r="M28" s="22"/>
      <c r="N28" s="39"/>
      <c r="O28" s="40"/>
      <c r="P28" s="36"/>
      <c r="Q28" s="36"/>
      <c r="R28" s="36"/>
      <c r="S28" s="36"/>
      <c r="T28" s="36"/>
      <c r="U28" s="36"/>
      <c r="V28" s="36"/>
    </row>
    <row r="29" spans="1:22" ht="26.25" x14ac:dyDescent="0.4">
      <c r="D29" s="149" t="s">
        <v>165</v>
      </c>
      <c r="E29" s="59"/>
      <c r="I29" s="29"/>
      <c r="J29" s="31"/>
      <c r="K29" s="31"/>
      <c r="L29" s="31"/>
      <c r="M29" s="31"/>
      <c r="N29" s="34"/>
      <c r="O29" s="33"/>
      <c r="P29" s="29"/>
      <c r="Q29" s="29"/>
      <c r="R29" s="29"/>
      <c r="S29" s="29"/>
      <c r="T29" s="29"/>
      <c r="U29" s="29"/>
      <c r="V29" s="29"/>
    </row>
    <row r="30" spans="1:22" x14ac:dyDescent="0.35">
      <c r="A30" s="30"/>
      <c r="D30" s="27"/>
      <c r="I30" s="29"/>
      <c r="J30" s="31"/>
      <c r="K30" s="31"/>
      <c r="L30" s="31"/>
      <c r="M30" s="31"/>
      <c r="N30" s="32"/>
      <c r="O30" s="33"/>
      <c r="P30" s="29"/>
      <c r="Q30" s="29"/>
      <c r="R30" s="29"/>
      <c r="S30" s="29"/>
      <c r="T30" s="29"/>
      <c r="U30" s="29"/>
      <c r="V30" s="29"/>
    </row>
    <row r="31" spans="1:22" x14ac:dyDescent="0.35">
      <c r="I31" s="29"/>
      <c r="J31" s="31"/>
      <c r="K31" s="31"/>
      <c r="L31" s="31"/>
      <c r="M31" s="31"/>
      <c r="N31" s="32"/>
      <c r="O31" s="33"/>
      <c r="P31" s="29"/>
      <c r="Q31" s="29"/>
      <c r="R31" s="29"/>
      <c r="S31" s="29"/>
      <c r="T31" s="29"/>
      <c r="U31" s="29"/>
      <c r="V31" s="29"/>
    </row>
    <row r="32" spans="1:22" x14ac:dyDescent="0.35"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9:22" x14ac:dyDescent="0.35"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9:22" x14ac:dyDescent="0.35"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9:22" x14ac:dyDescent="0.35"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9:22" x14ac:dyDescent="0.35"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9:22" x14ac:dyDescent="0.35"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9:22" x14ac:dyDescent="0.35"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9:22" x14ac:dyDescent="0.35"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9:22" x14ac:dyDescent="0.35"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9:22" x14ac:dyDescent="0.35"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9:22" x14ac:dyDescent="0.35"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</sheetData>
  <mergeCells count="43">
    <mergeCell ref="F16:F17"/>
    <mergeCell ref="G16:G17"/>
    <mergeCell ref="F11:H11"/>
    <mergeCell ref="F12:H12"/>
    <mergeCell ref="A25:C25"/>
    <mergeCell ref="A18:C18"/>
    <mergeCell ref="A16:C17"/>
    <mergeCell ref="A11:C11"/>
    <mergeCell ref="D16:D17"/>
    <mergeCell ref="A23:C23"/>
    <mergeCell ref="A19:C19"/>
    <mergeCell ref="A20:C20"/>
    <mergeCell ref="A21:C21"/>
    <mergeCell ref="A22:C22"/>
    <mergeCell ref="A24:C24"/>
    <mergeCell ref="A1:M1"/>
    <mergeCell ref="A2:M2"/>
    <mergeCell ref="A5:C5"/>
    <mergeCell ref="F5:L5"/>
    <mergeCell ref="K16:L17"/>
    <mergeCell ref="M16:M17"/>
    <mergeCell ref="G6:H6"/>
    <mergeCell ref="A12:C12"/>
    <mergeCell ref="F13:H13"/>
    <mergeCell ref="A10:C10"/>
    <mergeCell ref="A7:C7"/>
    <mergeCell ref="A6:C6"/>
    <mergeCell ref="G7:H7"/>
    <mergeCell ref="A9:C9"/>
    <mergeCell ref="E16:E17"/>
    <mergeCell ref="H16:I16"/>
    <mergeCell ref="K25:L25"/>
    <mergeCell ref="J16:J17"/>
    <mergeCell ref="K19:L19"/>
    <mergeCell ref="K23:L23"/>
    <mergeCell ref="K24:L24"/>
    <mergeCell ref="K22:L22"/>
    <mergeCell ref="K20:L20"/>
    <mergeCell ref="G8:H8"/>
    <mergeCell ref="G9:H9"/>
    <mergeCell ref="G10:H10"/>
    <mergeCell ref="K18:L18"/>
    <mergeCell ref="K21:L21"/>
  </mergeCells>
  <phoneticPr fontId="1" type="noConversion"/>
  <conditionalFormatting sqref="N28 N30 M24 M18:M19 M21:M22">
    <cfRule type="cellIs" dxfId="83" priority="31" stopIfTrue="1" operator="lessThan">
      <formula>40</formula>
    </cfRule>
  </conditionalFormatting>
  <conditionalFormatting sqref="L7:L10">
    <cfRule type="cellIs" dxfId="82" priority="32" stopIfTrue="1" operator="greaterThan">
      <formula>-1</formula>
    </cfRule>
  </conditionalFormatting>
  <conditionalFormatting sqref="J19">
    <cfRule type="cellIs" dxfId="81" priority="3" stopIfTrue="1" operator="lessThan">
      <formula>35</formula>
    </cfRule>
    <cfRule type="cellIs" dxfId="80" priority="4" stopIfTrue="1" operator="greaterThanOrEqual">
      <formula>35</formula>
    </cfRule>
  </conditionalFormatting>
  <conditionalFormatting sqref="J23">
    <cfRule type="cellIs" dxfId="79" priority="1" stopIfTrue="1" operator="lessThan">
      <formula>35</formula>
    </cfRule>
    <cfRule type="cellIs" dxfId="78" priority="2" stopIfTrue="1" operator="greaterThanOrEqual">
      <formula>35</formula>
    </cfRule>
  </conditionalFormatting>
  <printOptions horizontalCentered="1" verticalCentered="1"/>
  <pageMargins left="0.27" right="0.17" top="0.23" bottom="0.16" header="0.17" footer="0.17"/>
  <pageSetup paperSize="9" scale="60" orientation="landscape" r:id="rId1"/>
  <headerFooter alignWithMargins="0">
    <oddHeader>&amp;R&amp;"Arial,Bold"&amp;16VJ / RA / 05 / EEE / 2008 / S7</oddHeader>
    <oddFooter>&amp;L&amp;"Arial,Bold"&amp;16VJ / RA / 05 / EEE / 2008 / S7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1"/>
  <sheetViews>
    <sheetView tabSelected="1" showWhiteSpace="0" zoomScale="47" zoomScaleNormal="47" zoomScaleSheetLayoutView="50" workbookViewId="0">
      <selection sqref="A1:AC1"/>
    </sheetView>
  </sheetViews>
  <sheetFormatPr defaultRowHeight="20.25" x14ac:dyDescent="0.2"/>
  <cols>
    <col min="1" max="1" width="21.28515625" style="1" customWidth="1"/>
    <col min="2" max="2" width="50" style="4" customWidth="1"/>
    <col min="3" max="3" width="10.5703125" style="1" customWidth="1"/>
    <col min="4" max="4" width="11.42578125" style="1" customWidth="1"/>
    <col min="5" max="5" width="13.140625" style="1" customWidth="1"/>
    <col min="6" max="6" width="10.42578125" style="1" customWidth="1"/>
    <col min="7" max="7" width="10.85546875" style="1" customWidth="1"/>
    <col min="8" max="8" width="10.28515625" style="1" customWidth="1"/>
    <col min="9" max="9" width="10.7109375" style="1" customWidth="1"/>
    <col min="10" max="10" width="11.28515625" style="1" customWidth="1"/>
    <col min="11" max="11" width="10.42578125" style="1" customWidth="1"/>
    <col min="12" max="12" width="11.28515625" style="1" customWidth="1"/>
    <col min="13" max="13" width="10.85546875" style="1" customWidth="1"/>
    <col min="14" max="14" width="11.42578125" style="1" customWidth="1"/>
    <col min="15" max="15" width="10.7109375" style="1" customWidth="1"/>
    <col min="16" max="16" width="11.28515625" style="1" customWidth="1"/>
    <col min="17" max="17" width="12.42578125" style="1" customWidth="1"/>
    <col min="18" max="18" width="11.5703125" style="1" customWidth="1"/>
    <col min="19" max="19" width="10.42578125" style="1" customWidth="1"/>
    <col min="20" max="20" width="13.28515625" style="1" customWidth="1"/>
    <col min="21" max="21" width="10.7109375" style="1" customWidth="1"/>
    <col min="22" max="22" width="11.28515625" style="1" customWidth="1"/>
    <col min="23" max="23" width="12.140625" style="1" customWidth="1"/>
    <col min="24" max="24" width="10.7109375" style="1" customWidth="1"/>
    <col min="25" max="25" width="12.42578125" style="1" customWidth="1"/>
    <col min="26" max="26" width="13.28515625" style="1" customWidth="1"/>
    <col min="27" max="27" width="13" style="5" customWidth="1"/>
    <col min="28" max="28" width="15" style="5" customWidth="1"/>
    <col min="29" max="29" width="11.28515625" style="5" customWidth="1"/>
    <col min="30" max="30" width="13.28515625" style="5" customWidth="1"/>
    <col min="31" max="31" width="14" style="5" customWidth="1"/>
    <col min="32" max="16384" width="9.140625" style="1"/>
  </cols>
  <sheetData>
    <row r="1" spans="1:31" ht="30" customHeight="1" x14ac:dyDescent="0.2">
      <c r="A1" s="130" t="s">
        <v>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1:31" ht="24.75" customHeight="1" x14ac:dyDescent="0.2">
      <c r="A2" s="131" t="s">
        <v>167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31" ht="26.2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1" s="5" customFormat="1" ht="23.25" customHeight="1" x14ac:dyDescent="0.3">
      <c r="A4" s="137" t="s">
        <v>2</v>
      </c>
      <c r="B4" s="127" t="s">
        <v>3</v>
      </c>
      <c r="C4" s="135">
        <v>401</v>
      </c>
      <c r="D4" s="136"/>
      <c r="E4" s="91"/>
      <c r="F4" s="127">
        <v>402</v>
      </c>
      <c r="G4" s="128"/>
      <c r="H4" s="129"/>
      <c r="I4" s="127">
        <v>403</v>
      </c>
      <c r="J4" s="128"/>
      <c r="K4" s="129"/>
      <c r="L4" s="127">
        <v>404</v>
      </c>
      <c r="M4" s="128"/>
      <c r="N4" s="129"/>
      <c r="O4" s="127">
        <v>405</v>
      </c>
      <c r="P4" s="128"/>
      <c r="Q4" s="129"/>
      <c r="R4" s="127">
        <v>406</v>
      </c>
      <c r="S4" s="128"/>
      <c r="T4" s="129"/>
      <c r="U4" s="127" t="s">
        <v>143</v>
      </c>
      <c r="V4" s="128"/>
      <c r="W4" s="129"/>
      <c r="X4" s="127" t="s">
        <v>144</v>
      </c>
      <c r="Y4" s="128"/>
      <c r="Z4" s="129"/>
      <c r="AA4" s="132" t="s">
        <v>31</v>
      </c>
      <c r="AB4" s="123" t="s">
        <v>32</v>
      </c>
      <c r="AC4" s="123" t="s">
        <v>141</v>
      </c>
      <c r="AD4" s="123" t="s">
        <v>9</v>
      </c>
      <c r="AE4" s="125" t="s">
        <v>4</v>
      </c>
    </row>
    <row r="5" spans="1:31" s="7" customFormat="1" ht="48" customHeight="1" x14ac:dyDescent="0.2">
      <c r="A5" s="138"/>
      <c r="B5" s="134"/>
      <c r="C5" s="150" t="s">
        <v>6</v>
      </c>
      <c r="D5" s="80" t="s">
        <v>7</v>
      </c>
      <c r="E5" s="81"/>
      <c r="F5" s="150" t="s">
        <v>6</v>
      </c>
      <c r="G5" s="80" t="s">
        <v>7</v>
      </c>
      <c r="H5" s="80"/>
      <c r="I5" s="151" t="s">
        <v>6</v>
      </c>
      <c r="J5" s="81" t="s">
        <v>7</v>
      </c>
      <c r="K5" s="81"/>
      <c r="L5" s="81" t="s">
        <v>6</v>
      </c>
      <c r="M5" s="81" t="s">
        <v>7</v>
      </c>
      <c r="N5" s="81"/>
      <c r="O5" s="81" t="s">
        <v>8</v>
      </c>
      <c r="P5" s="81" t="s">
        <v>7</v>
      </c>
      <c r="Q5" s="81"/>
      <c r="R5" s="80" t="s">
        <v>6</v>
      </c>
      <c r="S5" s="80" t="s">
        <v>7</v>
      </c>
      <c r="T5" s="81"/>
      <c r="U5" s="150" t="s">
        <v>6</v>
      </c>
      <c r="V5" s="80" t="s">
        <v>7</v>
      </c>
      <c r="W5" s="81"/>
      <c r="X5" s="150" t="s">
        <v>6</v>
      </c>
      <c r="Y5" s="80" t="s">
        <v>142</v>
      </c>
      <c r="Z5" s="82"/>
      <c r="AA5" s="133"/>
      <c r="AB5" s="124"/>
      <c r="AC5" s="124"/>
      <c r="AD5" s="124"/>
      <c r="AE5" s="126"/>
    </row>
    <row r="6" spans="1:31" ht="30.75" customHeight="1" x14ac:dyDescent="0.2">
      <c r="A6" s="92" t="s">
        <v>37</v>
      </c>
      <c r="B6" s="87" t="s">
        <v>89</v>
      </c>
      <c r="C6" s="66">
        <v>37</v>
      </c>
      <c r="D6" s="66">
        <v>40</v>
      </c>
      <c r="E6" s="66">
        <f>(C6+D6)</f>
        <v>77</v>
      </c>
      <c r="F6" s="66">
        <v>35</v>
      </c>
      <c r="G6" s="66">
        <v>17</v>
      </c>
      <c r="H6" s="66">
        <f>(G6+F6)</f>
        <v>52</v>
      </c>
      <c r="I6" s="66">
        <v>39</v>
      </c>
      <c r="J6" s="66">
        <v>41</v>
      </c>
      <c r="K6" s="66">
        <f>(I6+J6)</f>
        <v>80</v>
      </c>
      <c r="L6" s="66">
        <v>35</v>
      </c>
      <c r="M6" s="66">
        <v>41</v>
      </c>
      <c r="N6" s="66">
        <f>(L6+M6)</f>
        <v>76</v>
      </c>
      <c r="O6" s="66">
        <v>43</v>
      </c>
      <c r="P6" s="66">
        <v>55</v>
      </c>
      <c r="Q6" s="66">
        <f>(O6+P6)</f>
        <v>98</v>
      </c>
      <c r="R6" s="66">
        <v>41</v>
      </c>
      <c r="S6" s="66">
        <v>40</v>
      </c>
      <c r="T6" s="66">
        <f>(R6+S6)</f>
        <v>81</v>
      </c>
      <c r="U6" s="66">
        <v>40</v>
      </c>
      <c r="V6" s="66">
        <v>76</v>
      </c>
      <c r="W6" s="66">
        <f>(U6+V6)</f>
        <v>116</v>
      </c>
      <c r="X6" s="66">
        <v>44</v>
      </c>
      <c r="Y6" s="66">
        <v>75</v>
      </c>
      <c r="Z6" s="9">
        <f>(X6+Y6)</f>
        <v>119</v>
      </c>
      <c r="AA6" s="66">
        <f>(X6+U6+R6+O6+L6+I6+F6+C6)</f>
        <v>314</v>
      </c>
      <c r="AB6" s="66">
        <f>(Y6+V6+S6+P6+M6+J6+G6+D6)</f>
        <v>385</v>
      </c>
      <c r="AC6" s="89">
        <f>(AB6+AA6)</f>
        <v>699</v>
      </c>
      <c r="AD6" s="53">
        <f>(AC6/12)</f>
        <v>58.25</v>
      </c>
      <c r="AE6" s="140">
        <v>1</v>
      </c>
    </row>
    <row r="7" spans="1:31" ht="30.75" customHeight="1" x14ac:dyDescent="0.2">
      <c r="A7" s="92" t="s">
        <v>38</v>
      </c>
      <c r="B7" s="87" t="s">
        <v>90</v>
      </c>
      <c r="C7" s="66">
        <v>36</v>
      </c>
      <c r="D7" s="66">
        <v>40</v>
      </c>
      <c r="E7" s="66">
        <f t="shared" ref="E7:E57" si="0">(C7+D7)</f>
        <v>76</v>
      </c>
      <c r="F7" s="66">
        <v>38</v>
      </c>
      <c r="G7" s="66">
        <v>27</v>
      </c>
      <c r="H7" s="66">
        <f t="shared" ref="H7:H57" si="1">(G7+F7)</f>
        <v>65</v>
      </c>
      <c r="I7" s="66">
        <v>39</v>
      </c>
      <c r="J7" s="66">
        <v>40</v>
      </c>
      <c r="K7" s="66">
        <f t="shared" ref="K7:K56" si="2">(I7+J7)</f>
        <v>79</v>
      </c>
      <c r="L7" s="66">
        <v>37</v>
      </c>
      <c r="M7" s="66">
        <v>30</v>
      </c>
      <c r="N7" s="66">
        <f t="shared" ref="N7:N57" si="3">(L7+M7)</f>
        <v>67</v>
      </c>
      <c r="O7" s="66">
        <v>40</v>
      </c>
      <c r="P7" s="66">
        <v>40</v>
      </c>
      <c r="Q7" s="66">
        <f t="shared" ref="Q7:Q57" si="4">(O7+P7)</f>
        <v>80</v>
      </c>
      <c r="R7" s="66">
        <v>41</v>
      </c>
      <c r="S7" s="66">
        <v>42</v>
      </c>
      <c r="T7" s="66">
        <f t="shared" ref="T7:T57" si="5">(R7+S7)</f>
        <v>83</v>
      </c>
      <c r="U7" s="66">
        <v>44</v>
      </c>
      <c r="V7" s="66">
        <v>75</v>
      </c>
      <c r="W7" s="66">
        <f t="shared" ref="W7:W57" si="6">(U7+V7)</f>
        <v>119</v>
      </c>
      <c r="X7" s="66">
        <v>38</v>
      </c>
      <c r="Y7" s="66">
        <v>67</v>
      </c>
      <c r="Z7" s="9">
        <f t="shared" ref="Z7:Z57" si="7">(X7+Y7)</f>
        <v>105</v>
      </c>
      <c r="AA7" s="66">
        <f t="shared" ref="AA7:AA57" si="8">(X7+U7+R7+O7+L7+I7+F7+C7)</f>
        <v>313</v>
      </c>
      <c r="AB7" s="66">
        <f t="shared" ref="AB7:AB57" si="9">(Y7+V7+S7+P7+M7+J7+G7+D7)</f>
        <v>361</v>
      </c>
      <c r="AC7" s="89">
        <f t="shared" ref="AC7:AC57" si="10">(AB7+AA7)</f>
        <v>674</v>
      </c>
      <c r="AD7" s="53">
        <f t="shared" ref="AD7:AD57" si="11">(AC7/12)</f>
        <v>56.166666666666664</v>
      </c>
      <c r="AE7" s="140">
        <v>2</v>
      </c>
    </row>
    <row r="8" spans="1:31" ht="30.75" customHeight="1" x14ac:dyDescent="0.2">
      <c r="A8" s="92" t="s">
        <v>39</v>
      </c>
      <c r="B8" s="87" t="s">
        <v>91</v>
      </c>
      <c r="C8" s="66">
        <v>35</v>
      </c>
      <c r="D8" s="66">
        <v>31</v>
      </c>
      <c r="E8" s="66">
        <f t="shared" si="0"/>
        <v>66</v>
      </c>
      <c r="F8" s="66">
        <v>33</v>
      </c>
      <c r="G8" s="66">
        <v>34</v>
      </c>
      <c r="H8" s="66">
        <f t="shared" si="1"/>
        <v>67</v>
      </c>
      <c r="I8" s="66">
        <v>38</v>
      </c>
      <c r="J8" s="66">
        <v>48</v>
      </c>
      <c r="K8" s="66">
        <f t="shared" si="2"/>
        <v>86</v>
      </c>
      <c r="L8" s="66">
        <v>32</v>
      </c>
      <c r="M8" s="66">
        <v>40</v>
      </c>
      <c r="N8" s="66">
        <f t="shared" si="3"/>
        <v>72</v>
      </c>
      <c r="O8" s="66">
        <v>36</v>
      </c>
      <c r="P8" s="66">
        <v>44</v>
      </c>
      <c r="Q8" s="66">
        <f t="shared" si="4"/>
        <v>80</v>
      </c>
      <c r="R8" s="66">
        <v>40</v>
      </c>
      <c r="S8" s="66">
        <v>45</v>
      </c>
      <c r="T8" s="66">
        <f t="shared" si="5"/>
        <v>85</v>
      </c>
      <c r="U8" s="66">
        <v>40</v>
      </c>
      <c r="V8" s="66">
        <v>23</v>
      </c>
      <c r="W8" s="66">
        <f t="shared" si="6"/>
        <v>63</v>
      </c>
      <c r="X8" s="66">
        <v>38</v>
      </c>
      <c r="Y8" s="66">
        <v>28</v>
      </c>
      <c r="Z8" s="9">
        <f t="shared" si="7"/>
        <v>66</v>
      </c>
      <c r="AA8" s="66">
        <f t="shared" si="8"/>
        <v>292</v>
      </c>
      <c r="AB8" s="66">
        <f t="shared" si="9"/>
        <v>293</v>
      </c>
      <c r="AC8" s="89">
        <f t="shared" si="10"/>
        <v>585</v>
      </c>
      <c r="AD8" s="53">
        <f t="shared" si="11"/>
        <v>48.75</v>
      </c>
      <c r="AE8" s="140">
        <v>5</v>
      </c>
    </row>
    <row r="9" spans="1:31" ht="30.75" customHeight="1" x14ac:dyDescent="0.2">
      <c r="A9" s="92" t="s">
        <v>40</v>
      </c>
      <c r="B9" s="87" t="s">
        <v>92</v>
      </c>
      <c r="C9" s="66">
        <v>37</v>
      </c>
      <c r="D9" s="66">
        <v>49</v>
      </c>
      <c r="E9" s="66">
        <f t="shared" si="0"/>
        <v>86</v>
      </c>
      <c r="F9" s="66">
        <v>37</v>
      </c>
      <c r="G9" s="66">
        <v>21</v>
      </c>
      <c r="H9" s="66">
        <f t="shared" si="1"/>
        <v>58</v>
      </c>
      <c r="I9" s="66">
        <v>31</v>
      </c>
      <c r="J9" s="66">
        <v>54</v>
      </c>
      <c r="K9" s="66">
        <f t="shared" si="2"/>
        <v>85</v>
      </c>
      <c r="L9" s="66">
        <v>30</v>
      </c>
      <c r="M9" s="66">
        <v>40</v>
      </c>
      <c r="N9" s="66">
        <f t="shared" si="3"/>
        <v>70</v>
      </c>
      <c r="O9" s="66">
        <v>40</v>
      </c>
      <c r="P9" s="66">
        <v>45</v>
      </c>
      <c r="Q9" s="66">
        <f t="shared" si="4"/>
        <v>85</v>
      </c>
      <c r="R9" s="66">
        <v>38</v>
      </c>
      <c r="S9" s="66">
        <v>40</v>
      </c>
      <c r="T9" s="66">
        <f t="shared" si="5"/>
        <v>78</v>
      </c>
      <c r="U9" s="66">
        <v>35</v>
      </c>
      <c r="V9" s="66">
        <v>71</v>
      </c>
      <c r="W9" s="66">
        <f t="shared" si="6"/>
        <v>106</v>
      </c>
      <c r="X9" s="66">
        <v>35</v>
      </c>
      <c r="Y9" s="66">
        <v>54</v>
      </c>
      <c r="Z9" s="9">
        <f t="shared" si="7"/>
        <v>89</v>
      </c>
      <c r="AA9" s="66">
        <f t="shared" si="8"/>
        <v>283</v>
      </c>
      <c r="AB9" s="66">
        <f t="shared" si="9"/>
        <v>374</v>
      </c>
      <c r="AC9" s="89">
        <f t="shared" si="10"/>
        <v>657</v>
      </c>
      <c r="AD9" s="53">
        <f t="shared" si="11"/>
        <v>54.75</v>
      </c>
      <c r="AE9" s="140">
        <v>2</v>
      </c>
    </row>
    <row r="10" spans="1:31" ht="30.75" customHeight="1" x14ac:dyDescent="0.2">
      <c r="A10" s="92" t="s">
        <v>41</v>
      </c>
      <c r="B10" s="87" t="s">
        <v>93</v>
      </c>
      <c r="C10" s="66">
        <v>40</v>
      </c>
      <c r="D10" s="66">
        <v>40</v>
      </c>
      <c r="E10" s="66">
        <f t="shared" si="0"/>
        <v>80</v>
      </c>
      <c r="F10" s="66">
        <v>36</v>
      </c>
      <c r="G10" s="66">
        <v>40</v>
      </c>
      <c r="H10" s="66">
        <f t="shared" si="1"/>
        <v>76</v>
      </c>
      <c r="I10" s="66">
        <v>40</v>
      </c>
      <c r="J10" s="66">
        <v>49</v>
      </c>
      <c r="K10" s="66">
        <f t="shared" si="2"/>
        <v>89</v>
      </c>
      <c r="L10" s="66">
        <v>39</v>
      </c>
      <c r="M10" s="66">
        <v>40</v>
      </c>
      <c r="N10" s="66">
        <f t="shared" si="3"/>
        <v>79</v>
      </c>
      <c r="O10" s="66">
        <v>44</v>
      </c>
      <c r="P10" s="66">
        <v>46</v>
      </c>
      <c r="Q10" s="66">
        <f t="shared" si="4"/>
        <v>90</v>
      </c>
      <c r="R10" s="66">
        <v>44</v>
      </c>
      <c r="S10" s="66">
        <v>43</v>
      </c>
      <c r="T10" s="66">
        <f t="shared" si="5"/>
        <v>87</v>
      </c>
      <c r="U10" s="66">
        <v>37</v>
      </c>
      <c r="V10" s="66">
        <v>68</v>
      </c>
      <c r="W10" s="66">
        <f t="shared" si="6"/>
        <v>105</v>
      </c>
      <c r="X10" s="66">
        <v>45</v>
      </c>
      <c r="Y10" s="66">
        <v>84</v>
      </c>
      <c r="Z10" s="9">
        <f t="shared" si="7"/>
        <v>129</v>
      </c>
      <c r="AA10" s="66">
        <f t="shared" si="8"/>
        <v>325</v>
      </c>
      <c r="AB10" s="66">
        <f t="shared" si="9"/>
        <v>410</v>
      </c>
      <c r="AC10" s="89">
        <f t="shared" si="10"/>
        <v>735</v>
      </c>
      <c r="AD10" s="53">
        <f t="shared" si="11"/>
        <v>61.25</v>
      </c>
      <c r="AE10" s="93">
        <v>0</v>
      </c>
    </row>
    <row r="11" spans="1:31" ht="30.75" customHeight="1" x14ac:dyDescent="0.2">
      <c r="A11" s="92" t="s">
        <v>42</v>
      </c>
      <c r="B11" s="87" t="s">
        <v>94</v>
      </c>
      <c r="C11" s="66">
        <v>39</v>
      </c>
      <c r="D11" s="66">
        <v>28</v>
      </c>
      <c r="E11" s="66">
        <f t="shared" si="0"/>
        <v>67</v>
      </c>
      <c r="F11" s="66">
        <v>38</v>
      </c>
      <c r="G11" s="66">
        <v>17</v>
      </c>
      <c r="H11" s="66">
        <f t="shared" si="1"/>
        <v>55</v>
      </c>
      <c r="I11" s="66">
        <v>41</v>
      </c>
      <c r="J11" s="66">
        <v>40</v>
      </c>
      <c r="K11" s="66">
        <f t="shared" si="2"/>
        <v>81</v>
      </c>
      <c r="L11" s="66">
        <v>41</v>
      </c>
      <c r="M11" s="66">
        <v>40</v>
      </c>
      <c r="N11" s="66">
        <f t="shared" si="3"/>
        <v>81</v>
      </c>
      <c r="O11" s="66">
        <v>40</v>
      </c>
      <c r="P11" s="66">
        <v>43</v>
      </c>
      <c r="Q11" s="66">
        <f t="shared" si="4"/>
        <v>83</v>
      </c>
      <c r="R11" s="66">
        <v>44</v>
      </c>
      <c r="S11" s="66">
        <v>30</v>
      </c>
      <c r="T11" s="66">
        <f t="shared" si="5"/>
        <v>74</v>
      </c>
      <c r="U11" s="66">
        <v>49</v>
      </c>
      <c r="V11" s="66">
        <v>71</v>
      </c>
      <c r="W11" s="66">
        <f t="shared" si="6"/>
        <v>120</v>
      </c>
      <c r="X11" s="66">
        <v>43</v>
      </c>
      <c r="Y11" s="66">
        <v>72</v>
      </c>
      <c r="Z11" s="9">
        <f t="shared" si="7"/>
        <v>115</v>
      </c>
      <c r="AA11" s="66">
        <f t="shared" si="8"/>
        <v>335</v>
      </c>
      <c r="AB11" s="66">
        <f t="shared" si="9"/>
        <v>341</v>
      </c>
      <c r="AC11" s="89">
        <f t="shared" si="10"/>
        <v>676</v>
      </c>
      <c r="AD11" s="53">
        <f t="shared" si="11"/>
        <v>56.333333333333336</v>
      </c>
      <c r="AE11" s="140">
        <v>3</v>
      </c>
    </row>
    <row r="12" spans="1:31" ht="30.75" customHeight="1" x14ac:dyDescent="0.35">
      <c r="A12" s="92" t="s">
        <v>43</v>
      </c>
      <c r="B12" s="87" t="s">
        <v>95</v>
      </c>
      <c r="C12" s="66">
        <v>41</v>
      </c>
      <c r="D12" s="66">
        <v>67</v>
      </c>
      <c r="E12" s="66">
        <f t="shared" si="0"/>
        <v>108</v>
      </c>
      <c r="F12" s="66">
        <v>37</v>
      </c>
      <c r="G12" s="90">
        <v>20</v>
      </c>
      <c r="H12" s="66">
        <f t="shared" si="1"/>
        <v>57</v>
      </c>
      <c r="I12" s="66">
        <v>41</v>
      </c>
      <c r="J12" s="90">
        <v>51</v>
      </c>
      <c r="K12" s="66">
        <f t="shared" si="2"/>
        <v>92</v>
      </c>
      <c r="L12" s="66">
        <v>43</v>
      </c>
      <c r="M12" s="66">
        <v>43</v>
      </c>
      <c r="N12" s="66">
        <f t="shared" si="3"/>
        <v>86</v>
      </c>
      <c r="O12" s="66">
        <v>45</v>
      </c>
      <c r="P12" s="66">
        <v>61</v>
      </c>
      <c r="Q12" s="66">
        <f t="shared" si="4"/>
        <v>106</v>
      </c>
      <c r="R12" s="66">
        <v>43</v>
      </c>
      <c r="S12" s="66">
        <v>30</v>
      </c>
      <c r="T12" s="66">
        <f t="shared" si="5"/>
        <v>73</v>
      </c>
      <c r="U12" s="66">
        <v>43</v>
      </c>
      <c r="V12" s="66">
        <v>75</v>
      </c>
      <c r="W12" s="66">
        <f t="shared" si="6"/>
        <v>118</v>
      </c>
      <c r="X12" s="66">
        <v>36</v>
      </c>
      <c r="Y12" s="66">
        <v>84</v>
      </c>
      <c r="Z12" s="9">
        <f t="shared" si="7"/>
        <v>120</v>
      </c>
      <c r="AA12" s="66">
        <f t="shared" si="8"/>
        <v>329</v>
      </c>
      <c r="AB12" s="66">
        <f t="shared" si="9"/>
        <v>431</v>
      </c>
      <c r="AC12" s="89">
        <f t="shared" si="10"/>
        <v>760</v>
      </c>
      <c r="AD12" s="53">
        <f t="shared" si="11"/>
        <v>63.333333333333336</v>
      </c>
      <c r="AE12" s="140">
        <v>2</v>
      </c>
    </row>
    <row r="13" spans="1:31" ht="30.75" customHeight="1" x14ac:dyDescent="0.35">
      <c r="A13" s="92" t="s">
        <v>44</v>
      </c>
      <c r="B13" s="87" t="s">
        <v>96</v>
      </c>
      <c r="C13" s="66">
        <v>44</v>
      </c>
      <c r="D13" s="90">
        <v>74</v>
      </c>
      <c r="E13" s="66">
        <f t="shared" si="0"/>
        <v>118</v>
      </c>
      <c r="F13" s="66">
        <v>42</v>
      </c>
      <c r="G13" s="66">
        <v>43</v>
      </c>
      <c r="H13" s="66">
        <f t="shared" si="1"/>
        <v>85</v>
      </c>
      <c r="I13" s="66">
        <v>41</v>
      </c>
      <c r="J13" s="66">
        <v>53</v>
      </c>
      <c r="K13" s="66">
        <f t="shared" si="2"/>
        <v>94</v>
      </c>
      <c r="L13" s="66">
        <v>44</v>
      </c>
      <c r="M13" s="66">
        <v>62</v>
      </c>
      <c r="N13" s="66">
        <f t="shared" si="3"/>
        <v>106</v>
      </c>
      <c r="O13" s="66">
        <v>47</v>
      </c>
      <c r="P13" s="66">
        <v>77</v>
      </c>
      <c r="Q13" s="66">
        <f t="shared" si="4"/>
        <v>124</v>
      </c>
      <c r="R13" s="66">
        <v>45</v>
      </c>
      <c r="S13" s="66">
        <v>51</v>
      </c>
      <c r="T13" s="66">
        <f t="shared" si="5"/>
        <v>96</v>
      </c>
      <c r="U13" s="66">
        <v>49</v>
      </c>
      <c r="V13" s="66">
        <v>77</v>
      </c>
      <c r="W13" s="66">
        <f t="shared" si="6"/>
        <v>126</v>
      </c>
      <c r="X13" s="66">
        <v>48</v>
      </c>
      <c r="Y13" s="66">
        <v>76</v>
      </c>
      <c r="Z13" s="9">
        <f t="shared" si="7"/>
        <v>124</v>
      </c>
      <c r="AA13" s="66">
        <f t="shared" si="8"/>
        <v>360</v>
      </c>
      <c r="AB13" s="66">
        <f t="shared" si="9"/>
        <v>513</v>
      </c>
      <c r="AC13" s="89">
        <f t="shared" si="10"/>
        <v>873</v>
      </c>
      <c r="AD13" s="53">
        <f t="shared" si="11"/>
        <v>72.75</v>
      </c>
      <c r="AE13" s="93">
        <v>0</v>
      </c>
    </row>
    <row r="14" spans="1:31" ht="30.75" customHeight="1" x14ac:dyDescent="0.2">
      <c r="A14" s="92" t="s">
        <v>45</v>
      </c>
      <c r="B14" s="87" t="s">
        <v>97</v>
      </c>
      <c r="C14" s="66">
        <v>33</v>
      </c>
      <c r="D14" s="66">
        <v>33</v>
      </c>
      <c r="E14" s="66">
        <f t="shared" si="0"/>
        <v>66</v>
      </c>
      <c r="F14" s="66">
        <v>36</v>
      </c>
      <c r="G14" s="66">
        <v>23</v>
      </c>
      <c r="H14" s="66">
        <f t="shared" si="1"/>
        <v>59</v>
      </c>
      <c r="I14" s="66">
        <v>36</v>
      </c>
      <c r="J14" s="66">
        <v>46</v>
      </c>
      <c r="K14" s="66">
        <f t="shared" si="2"/>
        <v>82</v>
      </c>
      <c r="L14" s="66">
        <v>32</v>
      </c>
      <c r="M14" s="66">
        <v>42</v>
      </c>
      <c r="N14" s="66">
        <f t="shared" si="3"/>
        <v>74</v>
      </c>
      <c r="O14" s="66">
        <v>32</v>
      </c>
      <c r="P14" s="66">
        <v>30</v>
      </c>
      <c r="Q14" s="66">
        <f t="shared" si="4"/>
        <v>62</v>
      </c>
      <c r="R14" s="66">
        <v>38</v>
      </c>
      <c r="S14" s="66">
        <v>34</v>
      </c>
      <c r="T14" s="66">
        <f t="shared" si="5"/>
        <v>72</v>
      </c>
      <c r="U14" s="66">
        <v>46</v>
      </c>
      <c r="V14" s="66">
        <v>58</v>
      </c>
      <c r="W14" s="66">
        <f t="shared" si="6"/>
        <v>104</v>
      </c>
      <c r="X14" s="66">
        <v>38</v>
      </c>
      <c r="Y14" s="66">
        <v>77</v>
      </c>
      <c r="Z14" s="9">
        <f t="shared" si="7"/>
        <v>115</v>
      </c>
      <c r="AA14" s="66">
        <f t="shared" si="8"/>
        <v>291</v>
      </c>
      <c r="AB14" s="66">
        <f t="shared" si="9"/>
        <v>343</v>
      </c>
      <c r="AC14" s="89">
        <f t="shared" si="10"/>
        <v>634</v>
      </c>
      <c r="AD14" s="53">
        <f t="shared" si="11"/>
        <v>52.833333333333336</v>
      </c>
      <c r="AE14" s="93">
        <v>4</v>
      </c>
    </row>
    <row r="15" spans="1:31" ht="30.75" customHeight="1" x14ac:dyDescent="0.35">
      <c r="A15" s="92" t="s">
        <v>46</v>
      </c>
      <c r="B15" s="87" t="s">
        <v>98</v>
      </c>
      <c r="C15" s="90">
        <v>32</v>
      </c>
      <c r="D15" s="66">
        <v>29</v>
      </c>
      <c r="E15" s="66">
        <f t="shared" si="0"/>
        <v>61</v>
      </c>
      <c r="F15" s="90">
        <v>33</v>
      </c>
      <c r="G15" s="66">
        <v>12</v>
      </c>
      <c r="H15" s="66">
        <f t="shared" si="1"/>
        <v>45</v>
      </c>
      <c r="I15" s="66">
        <v>39</v>
      </c>
      <c r="J15" s="66">
        <v>40</v>
      </c>
      <c r="K15" s="66">
        <f t="shared" si="2"/>
        <v>79</v>
      </c>
      <c r="L15" s="66">
        <v>36</v>
      </c>
      <c r="M15" s="66">
        <v>41</v>
      </c>
      <c r="N15" s="66">
        <f t="shared" si="3"/>
        <v>77</v>
      </c>
      <c r="O15" s="66">
        <v>41</v>
      </c>
      <c r="P15" s="66">
        <v>60</v>
      </c>
      <c r="Q15" s="66">
        <f t="shared" si="4"/>
        <v>101</v>
      </c>
      <c r="R15" s="66">
        <v>41</v>
      </c>
      <c r="S15" s="66">
        <v>41</v>
      </c>
      <c r="T15" s="66">
        <f t="shared" si="5"/>
        <v>82</v>
      </c>
      <c r="U15" s="66">
        <v>47</v>
      </c>
      <c r="V15" s="66">
        <v>60</v>
      </c>
      <c r="W15" s="66">
        <f t="shared" si="6"/>
        <v>107</v>
      </c>
      <c r="X15" s="66">
        <v>42</v>
      </c>
      <c r="Y15" s="66">
        <v>60</v>
      </c>
      <c r="Z15" s="9">
        <f t="shared" si="7"/>
        <v>102</v>
      </c>
      <c r="AA15" s="66">
        <f t="shared" si="8"/>
        <v>311</v>
      </c>
      <c r="AB15" s="66">
        <f t="shared" si="9"/>
        <v>343</v>
      </c>
      <c r="AC15" s="89">
        <f t="shared" si="10"/>
        <v>654</v>
      </c>
      <c r="AD15" s="53">
        <f t="shared" si="11"/>
        <v>54.5</v>
      </c>
      <c r="AE15" s="93">
        <v>2</v>
      </c>
    </row>
    <row r="16" spans="1:31" ht="30.75" customHeight="1" x14ac:dyDescent="0.2">
      <c r="A16" s="92" t="s">
        <v>47</v>
      </c>
      <c r="B16" s="87" t="s">
        <v>99</v>
      </c>
      <c r="C16" s="66">
        <v>37</v>
      </c>
      <c r="D16" s="66">
        <v>40</v>
      </c>
      <c r="E16" s="66">
        <f t="shared" si="0"/>
        <v>77</v>
      </c>
      <c r="F16" s="66">
        <v>37</v>
      </c>
      <c r="G16" s="66">
        <v>41</v>
      </c>
      <c r="H16" s="66">
        <f t="shared" si="1"/>
        <v>78</v>
      </c>
      <c r="I16" s="66">
        <v>38</v>
      </c>
      <c r="J16" s="66">
        <v>51</v>
      </c>
      <c r="K16" s="66">
        <f t="shared" si="2"/>
        <v>89</v>
      </c>
      <c r="L16" s="66">
        <v>33</v>
      </c>
      <c r="M16" s="66">
        <v>29</v>
      </c>
      <c r="N16" s="66">
        <f t="shared" si="3"/>
        <v>62</v>
      </c>
      <c r="O16" s="66">
        <v>43</v>
      </c>
      <c r="P16" s="66">
        <v>54</v>
      </c>
      <c r="Q16" s="66">
        <f t="shared" si="4"/>
        <v>97</v>
      </c>
      <c r="R16" s="66">
        <v>41</v>
      </c>
      <c r="S16" s="66">
        <v>26</v>
      </c>
      <c r="T16" s="66">
        <f t="shared" si="5"/>
        <v>67</v>
      </c>
      <c r="U16" s="66">
        <v>38</v>
      </c>
      <c r="V16" s="66">
        <v>73</v>
      </c>
      <c r="W16" s="66">
        <f t="shared" si="6"/>
        <v>111</v>
      </c>
      <c r="X16" s="66">
        <v>43</v>
      </c>
      <c r="Y16" s="66">
        <v>61</v>
      </c>
      <c r="Z16" s="9">
        <f t="shared" si="7"/>
        <v>104</v>
      </c>
      <c r="AA16" s="66">
        <f t="shared" si="8"/>
        <v>310</v>
      </c>
      <c r="AB16" s="66">
        <f t="shared" si="9"/>
        <v>375</v>
      </c>
      <c r="AC16" s="89">
        <f t="shared" si="10"/>
        <v>685</v>
      </c>
      <c r="AD16" s="53">
        <f t="shared" si="11"/>
        <v>57.083333333333336</v>
      </c>
      <c r="AE16" s="93">
        <v>2</v>
      </c>
    </row>
    <row r="17" spans="1:31" ht="30.75" customHeight="1" x14ac:dyDescent="0.35">
      <c r="A17" s="92" t="s">
        <v>48</v>
      </c>
      <c r="B17" s="87" t="s">
        <v>100</v>
      </c>
      <c r="C17" s="90">
        <v>42</v>
      </c>
      <c r="D17" s="90">
        <v>51</v>
      </c>
      <c r="E17" s="66">
        <f t="shared" si="0"/>
        <v>93</v>
      </c>
      <c r="F17" s="90">
        <v>36</v>
      </c>
      <c r="G17" s="66">
        <v>28</v>
      </c>
      <c r="H17" s="66">
        <f t="shared" si="1"/>
        <v>64</v>
      </c>
      <c r="I17" s="66">
        <v>39</v>
      </c>
      <c r="J17" s="66">
        <v>53</v>
      </c>
      <c r="K17" s="66">
        <f t="shared" si="2"/>
        <v>92</v>
      </c>
      <c r="L17" s="66">
        <v>39</v>
      </c>
      <c r="M17" s="90">
        <v>32</v>
      </c>
      <c r="N17" s="66">
        <f t="shared" si="3"/>
        <v>71</v>
      </c>
      <c r="O17" s="66">
        <v>43</v>
      </c>
      <c r="P17" s="66">
        <v>52</v>
      </c>
      <c r="Q17" s="66">
        <f t="shared" si="4"/>
        <v>95</v>
      </c>
      <c r="R17" s="66">
        <v>44</v>
      </c>
      <c r="S17" s="66">
        <v>51</v>
      </c>
      <c r="T17" s="66">
        <f t="shared" si="5"/>
        <v>95</v>
      </c>
      <c r="U17" s="66">
        <v>40</v>
      </c>
      <c r="V17" s="66">
        <v>73</v>
      </c>
      <c r="W17" s="66">
        <f t="shared" si="6"/>
        <v>113</v>
      </c>
      <c r="X17" s="66">
        <v>43</v>
      </c>
      <c r="Y17" s="66">
        <v>62</v>
      </c>
      <c r="Z17" s="9">
        <f t="shared" si="7"/>
        <v>105</v>
      </c>
      <c r="AA17" s="66">
        <f t="shared" si="8"/>
        <v>326</v>
      </c>
      <c r="AB17" s="66">
        <f t="shared" si="9"/>
        <v>402</v>
      </c>
      <c r="AC17" s="89">
        <f t="shared" si="10"/>
        <v>728</v>
      </c>
      <c r="AD17" s="53">
        <f t="shared" si="11"/>
        <v>60.666666666666664</v>
      </c>
      <c r="AE17" s="93">
        <v>2</v>
      </c>
    </row>
    <row r="18" spans="1:31" ht="30.75" customHeight="1" x14ac:dyDescent="0.2">
      <c r="A18" s="92" t="s">
        <v>49</v>
      </c>
      <c r="B18" s="87" t="s">
        <v>101</v>
      </c>
      <c r="C18" s="66">
        <v>41</v>
      </c>
      <c r="D18" s="66">
        <v>52</v>
      </c>
      <c r="E18" s="66">
        <f t="shared" si="0"/>
        <v>93</v>
      </c>
      <c r="F18" s="66">
        <v>38</v>
      </c>
      <c r="G18" s="66">
        <v>40</v>
      </c>
      <c r="H18" s="66">
        <f t="shared" si="1"/>
        <v>78</v>
      </c>
      <c r="I18" s="66">
        <v>40</v>
      </c>
      <c r="J18" s="66">
        <v>53</v>
      </c>
      <c r="K18" s="66">
        <f t="shared" si="2"/>
        <v>93</v>
      </c>
      <c r="L18" s="66">
        <v>42</v>
      </c>
      <c r="M18" s="66">
        <v>44</v>
      </c>
      <c r="N18" s="66">
        <f t="shared" si="3"/>
        <v>86</v>
      </c>
      <c r="O18" s="66">
        <v>44</v>
      </c>
      <c r="P18" s="66">
        <v>55</v>
      </c>
      <c r="Q18" s="66">
        <f t="shared" si="4"/>
        <v>99</v>
      </c>
      <c r="R18" s="66">
        <v>45</v>
      </c>
      <c r="S18" s="66">
        <v>45</v>
      </c>
      <c r="T18" s="66">
        <f t="shared" si="5"/>
        <v>90</v>
      </c>
      <c r="U18" s="66">
        <v>49</v>
      </c>
      <c r="V18" s="66">
        <v>74</v>
      </c>
      <c r="W18" s="66">
        <f t="shared" si="6"/>
        <v>123</v>
      </c>
      <c r="X18" s="66">
        <v>44</v>
      </c>
      <c r="Y18" s="66">
        <v>61</v>
      </c>
      <c r="Z18" s="9">
        <f t="shared" si="7"/>
        <v>105</v>
      </c>
      <c r="AA18" s="66">
        <f t="shared" si="8"/>
        <v>343</v>
      </c>
      <c r="AB18" s="66">
        <f t="shared" si="9"/>
        <v>424</v>
      </c>
      <c r="AC18" s="89">
        <f t="shared" si="10"/>
        <v>767</v>
      </c>
      <c r="AD18" s="53">
        <f t="shared" si="11"/>
        <v>63.916666666666664</v>
      </c>
      <c r="AE18" s="93">
        <v>0</v>
      </c>
    </row>
    <row r="19" spans="1:31" ht="30.75" customHeight="1" x14ac:dyDescent="0.2">
      <c r="A19" s="92" t="s">
        <v>50</v>
      </c>
      <c r="B19" s="87" t="s">
        <v>102</v>
      </c>
      <c r="C19" s="66">
        <v>38</v>
      </c>
      <c r="D19" s="66">
        <v>33</v>
      </c>
      <c r="E19" s="66">
        <f t="shared" si="0"/>
        <v>71</v>
      </c>
      <c r="F19" s="66">
        <v>35</v>
      </c>
      <c r="G19" s="66">
        <v>14</v>
      </c>
      <c r="H19" s="66">
        <f t="shared" si="1"/>
        <v>49</v>
      </c>
      <c r="I19" s="66">
        <v>37</v>
      </c>
      <c r="J19" s="66">
        <v>44</v>
      </c>
      <c r="K19" s="66">
        <f t="shared" si="2"/>
        <v>81</v>
      </c>
      <c r="L19" s="66">
        <v>40</v>
      </c>
      <c r="M19" s="66">
        <v>40</v>
      </c>
      <c r="N19" s="66">
        <f t="shared" si="3"/>
        <v>80</v>
      </c>
      <c r="O19" s="66">
        <v>42</v>
      </c>
      <c r="P19" s="66">
        <v>46</v>
      </c>
      <c r="Q19" s="66">
        <f t="shared" si="4"/>
        <v>88</v>
      </c>
      <c r="R19" s="66">
        <v>40</v>
      </c>
      <c r="S19" s="66">
        <v>40</v>
      </c>
      <c r="T19" s="66">
        <f t="shared" si="5"/>
        <v>80</v>
      </c>
      <c r="U19" s="66">
        <v>49</v>
      </c>
      <c r="V19" s="66">
        <v>74</v>
      </c>
      <c r="W19" s="66">
        <f t="shared" si="6"/>
        <v>123</v>
      </c>
      <c r="X19" s="66">
        <v>44</v>
      </c>
      <c r="Y19" s="66">
        <v>78</v>
      </c>
      <c r="Z19" s="9">
        <f t="shared" si="7"/>
        <v>122</v>
      </c>
      <c r="AA19" s="66">
        <f t="shared" si="8"/>
        <v>325</v>
      </c>
      <c r="AB19" s="66">
        <f t="shared" si="9"/>
        <v>369</v>
      </c>
      <c r="AC19" s="89">
        <f t="shared" si="10"/>
        <v>694</v>
      </c>
      <c r="AD19" s="53">
        <f t="shared" si="11"/>
        <v>57.833333333333336</v>
      </c>
      <c r="AE19" s="93">
        <v>2</v>
      </c>
    </row>
    <row r="20" spans="1:31" ht="30.75" customHeight="1" x14ac:dyDescent="0.2">
      <c r="A20" s="92" t="s">
        <v>51</v>
      </c>
      <c r="B20" s="87" t="s">
        <v>103</v>
      </c>
      <c r="C20" s="66">
        <v>44</v>
      </c>
      <c r="D20" s="66">
        <v>40</v>
      </c>
      <c r="E20" s="66">
        <f t="shared" si="0"/>
        <v>84</v>
      </c>
      <c r="F20" s="66">
        <v>46</v>
      </c>
      <c r="G20" s="66">
        <v>47</v>
      </c>
      <c r="H20" s="66">
        <f t="shared" si="1"/>
        <v>93</v>
      </c>
      <c r="I20" s="66">
        <v>35</v>
      </c>
      <c r="J20" s="66">
        <v>63</v>
      </c>
      <c r="K20" s="66">
        <f t="shared" si="2"/>
        <v>98</v>
      </c>
      <c r="L20" s="66">
        <v>43</v>
      </c>
      <c r="M20" s="66">
        <v>41</v>
      </c>
      <c r="N20" s="66">
        <f t="shared" si="3"/>
        <v>84</v>
      </c>
      <c r="O20" s="66">
        <v>45</v>
      </c>
      <c r="P20" s="66">
        <v>44</v>
      </c>
      <c r="Q20" s="66">
        <f t="shared" si="4"/>
        <v>89</v>
      </c>
      <c r="R20" s="66">
        <v>44</v>
      </c>
      <c r="S20" s="66">
        <v>40</v>
      </c>
      <c r="T20" s="66">
        <f t="shared" si="5"/>
        <v>84</v>
      </c>
      <c r="U20" s="66">
        <v>45</v>
      </c>
      <c r="V20" s="66">
        <v>80</v>
      </c>
      <c r="W20" s="66">
        <f t="shared" si="6"/>
        <v>125</v>
      </c>
      <c r="X20" s="66">
        <v>42</v>
      </c>
      <c r="Y20" s="66">
        <v>83</v>
      </c>
      <c r="Z20" s="9">
        <f t="shared" si="7"/>
        <v>125</v>
      </c>
      <c r="AA20" s="66">
        <f t="shared" si="8"/>
        <v>344</v>
      </c>
      <c r="AB20" s="66">
        <f t="shared" si="9"/>
        <v>438</v>
      </c>
      <c r="AC20" s="89">
        <f t="shared" si="10"/>
        <v>782</v>
      </c>
      <c r="AD20" s="53">
        <f t="shared" si="11"/>
        <v>65.166666666666671</v>
      </c>
      <c r="AE20" s="94">
        <v>0</v>
      </c>
    </row>
    <row r="21" spans="1:31" ht="30.75" customHeight="1" x14ac:dyDescent="0.35">
      <c r="A21" s="92" t="s">
        <v>52</v>
      </c>
      <c r="B21" s="87" t="s">
        <v>104</v>
      </c>
      <c r="C21" s="66">
        <v>40</v>
      </c>
      <c r="D21" s="66">
        <v>33</v>
      </c>
      <c r="E21" s="66">
        <f t="shared" si="0"/>
        <v>73</v>
      </c>
      <c r="F21" s="90">
        <v>37</v>
      </c>
      <c r="G21" s="66">
        <v>36</v>
      </c>
      <c r="H21" s="66">
        <f t="shared" si="1"/>
        <v>73</v>
      </c>
      <c r="I21" s="66">
        <v>36</v>
      </c>
      <c r="J21" s="66">
        <v>56</v>
      </c>
      <c r="K21" s="66">
        <f t="shared" si="2"/>
        <v>92</v>
      </c>
      <c r="L21" s="66">
        <v>38</v>
      </c>
      <c r="M21" s="66">
        <v>40</v>
      </c>
      <c r="N21" s="66">
        <f t="shared" si="3"/>
        <v>78</v>
      </c>
      <c r="O21" s="66">
        <v>42</v>
      </c>
      <c r="P21" s="66">
        <v>48</v>
      </c>
      <c r="Q21" s="66">
        <f t="shared" si="4"/>
        <v>90</v>
      </c>
      <c r="R21" s="66">
        <v>39</v>
      </c>
      <c r="S21" s="66">
        <v>40</v>
      </c>
      <c r="T21" s="66">
        <f t="shared" si="5"/>
        <v>79</v>
      </c>
      <c r="U21" s="66">
        <v>40</v>
      </c>
      <c r="V21" s="66">
        <v>76</v>
      </c>
      <c r="W21" s="66">
        <f t="shared" si="6"/>
        <v>116</v>
      </c>
      <c r="X21" s="66">
        <v>44</v>
      </c>
      <c r="Y21" s="66">
        <v>57</v>
      </c>
      <c r="Z21" s="9">
        <f t="shared" si="7"/>
        <v>101</v>
      </c>
      <c r="AA21" s="66">
        <f t="shared" si="8"/>
        <v>316</v>
      </c>
      <c r="AB21" s="66">
        <f t="shared" si="9"/>
        <v>386</v>
      </c>
      <c r="AC21" s="89">
        <f t="shared" si="10"/>
        <v>702</v>
      </c>
      <c r="AD21" s="53">
        <f t="shared" si="11"/>
        <v>58.5</v>
      </c>
      <c r="AE21" s="93">
        <v>2</v>
      </c>
    </row>
    <row r="22" spans="1:31" ht="30.75" customHeight="1" x14ac:dyDescent="0.2">
      <c r="A22" s="92" t="s">
        <v>53</v>
      </c>
      <c r="B22" s="87" t="s">
        <v>105</v>
      </c>
      <c r="C22" s="66">
        <v>36</v>
      </c>
      <c r="D22" s="66">
        <v>42</v>
      </c>
      <c r="E22" s="66">
        <f t="shared" si="0"/>
        <v>78</v>
      </c>
      <c r="F22" s="66">
        <v>38</v>
      </c>
      <c r="G22" s="66">
        <v>40</v>
      </c>
      <c r="H22" s="66">
        <f t="shared" si="1"/>
        <v>78</v>
      </c>
      <c r="I22" s="66">
        <v>38</v>
      </c>
      <c r="J22" s="66">
        <v>46</v>
      </c>
      <c r="K22" s="66">
        <f t="shared" si="2"/>
        <v>84</v>
      </c>
      <c r="L22" s="66">
        <v>36</v>
      </c>
      <c r="M22" s="66">
        <v>47</v>
      </c>
      <c r="N22" s="66">
        <f t="shared" si="3"/>
        <v>83</v>
      </c>
      <c r="O22" s="66">
        <v>38</v>
      </c>
      <c r="P22" s="66">
        <v>47</v>
      </c>
      <c r="Q22" s="66">
        <f t="shared" si="4"/>
        <v>85</v>
      </c>
      <c r="R22" s="66">
        <v>40</v>
      </c>
      <c r="S22" s="66">
        <v>40</v>
      </c>
      <c r="T22" s="66">
        <f t="shared" si="5"/>
        <v>80</v>
      </c>
      <c r="U22" s="66">
        <v>48</v>
      </c>
      <c r="V22" s="66">
        <v>72</v>
      </c>
      <c r="W22" s="66">
        <f t="shared" si="6"/>
        <v>120</v>
      </c>
      <c r="X22" s="66">
        <v>43</v>
      </c>
      <c r="Y22" s="66">
        <v>57</v>
      </c>
      <c r="Z22" s="9">
        <f t="shared" si="7"/>
        <v>100</v>
      </c>
      <c r="AA22" s="66">
        <f t="shared" si="8"/>
        <v>317</v>
      </c>
      <c r="AB22" s="66">
        <f t="shared" si="9"/>
        <v>391</v>
      </c>
      <c r="AC22" s="89">
        <f t="shared" si="10"/>
        <v>708</v>
      </c>
      <c r="AD22" s="53">
        <f t="shared" si="11"/>
        <v>59</v>
      </c>
      <c r="AE22" s="93">
        <v>0</v>
      </c>
    </row>
    <row r="23" spans="1:31" ht="30.75" customHeight="1" x14ac:dyDescent="0.2">
      <c r="A23" s="92" t="s">
        <v>54</v>
      </c>
      <c r="B23" s="87" t="s">
        <v>106</v>
      </c>
      <c r="C23" s="66">
        <v>28</v>
      </c>
      <c r="D23" s="66">
        <v>27</v>
      </c>
      <c r="E23" s="66">
        <f t="shared" si="0"/>
        <v>55</v>
      </c>
      <c r="F23" s="66">
        <v>30</v>
      </c>
      <c r="G23" s="66">
        <v>21</v>
      </c>
      <c r="H23" s="66">
        <f t="shared" si="1"/>
        <v>51</v>
      </c>
      <c r="I23" s="66">
        <v>33</v>
      </c>
      <c r="J23" s="66">
        <v>32</v>
      </c>
      <c r="K23" s="66">
        <f t="shared" si="2"/>
        <v>65</v>
      </c>
      <c r="L23" s="66">
        <v>33</v>
      </c>
      <c r="M23" s="66">
        <v>31</v>
      </c>
      <c r="N23" s="66">
        <f t="shared" si="3"/>
        <v>64</v>
      </c>
      <c r="O23" s="66">
        <v>35</v>
      </c>
      <c r="P23" s="66">
        <v>23</v>
      </c>
      <c r="Q23" s="66">
        <f t="shared" si="4"/>
        <v>58</v>
      </c>
      <c r="R23" s="66">
        <v>40</v>
      </c>
      <c r="S23" s="66">
        <v>40</v>
      </c>
      <c r="T23" s="66">
        <f t="shared" si="5"/>
        <v>80</v>
      </c>
      <c r="U23" s="66">
        <v>33</v>
      </c>
      <c r="V23" s="66">
        <v>12</v>
      </c>
      <c r="W23" s="66">
        <f t="shared" si="6"/>
        <v>45</v>
      </c>
      <c r="X23" s="66">
        <v>39</v>
      </c>
      <c r="Y23" s="66">
        <v>52</v>
      </c>
      <c r="Z23" s="9">
        <f t="shared" si="7"/>
        <v>91</v>
      </c>
      <c r="AA23" s="66">
        <f t="shared" si="8"/>
        <v>271</v>
      </c>
      <c r="AB23" s="66">
        <f t="shared" si="9"/>
        <v>238</v>
      </c>
      <c r="AC23" s="89">
        <f t="shared" si="10"/>
        <v>509</v>
      </c>
      <c r="AD23" s="53">
        <f t="shared" si="11"/>
        <v>42.416666666666664</v>
      </c>
      <c r="AE23" s="93">
        <v>6</v>
      </c>
    </row>
    <row r="24" spans="1:31" ht="30.75" customHeight="1" x14ac:dyDescent="0.2">
      <c r="A24" s="92" t="s">
        <v>55</v>
      </c>
      <c r="B24" s="87" t="s">
        <v>107</v>
      </c>
      <c r="C24" s="66">
        <v>35</v>
      </c>
      <c r="D24" s="66">
        <v>40</v>
      </c>
      <c r="E24" s="66">
        <f t="shared" si="0"/>
        <v>75</v>
      </c>
      <c r="F24" s="66">
        <v>33</v>
      </c>
      <c r="G24" s="66">
        <v>24</v>
      </c>
      <c r="H24" s="66">
        <f t="shared" si="1"/>
        <v>57</v>
      </c>
      <c r="I24" s="66">
        <v>37</v>
      </c>
      <c r="J24" s="66">
        <v>44</v>
      </c>
      <c r="K24" s="66">
        <f t="shared" si="2"/>
        <v>81</v>
      </c>
      <c r="L24" s="66">
        <v>35</v>
      </c>
      <c r="M24" s="66">
        <v>40</v>
      </c>
      <c r="N24" s="66">
        <f t="shared" si="3"/>
        <v>75</v>
      </c>
      <c r="O24" s="66">
        <v>44</v>
      </c>
      <c r="P24" s="66">
        <v>52</v>
      </c>
      <c r="Q24" s="66">
        <f t="shared" si="4"/>
        <v>96</v>
      </c>
      <c r="R24" s="66">
        <v>41</v>
      </c>
      <c r="S24" s="66">
        <v>30</v>
      </c>
      <c r="T24" s="66">
        <f t="shared" si="5"/>
        <v>71</v>
      </c>
      <c r="U24" s="66">
        <v>47</v>
      </c>
      <c r="V24" s="66">
        <v>74</v>
      </c>
      <c r="W24" s="66">
        <f t="shared" si="6"/>
        <v>121</v>
      </c>
      <c r="X24" s="66">
        <v>44</v>
      </c>
      <c r="Y24" s="66">
        <v>59</v>
      </c>
      <c r="Z24" s="9">
        <f t="shared" si="7"/>
        <v>103</v>
      </c>
      <c r="AA24" s="66">
        <f t="shared" si="8"/>
        <v>316</v>
      </c>
      <c r="AB24" s="66">
        <f t="shared" si="9"/>
        <v>363</v>
      </c>
      <c r="AC24" s="89">
        <f t="shared" si="10"/>
        <v>679</v>
      </c>
      <c r="AD24" s="53">
        <f t="shared" si="11"/>
        <v>56.583333333333336</v>
      </c>
      <c r="AE24" s="93">
        <v>2</v>
      </c>
    </row>
    <row r="25" spans="1:31" ht="30.75" customHeight="1" x14ac:dyDescent="0.2">
      <c r="A25" s="92" t="s">
        <v>56</v>
      </c>
      <c r="B25" s="87" t="s">
        <v>108</v>
      </c>
      <c r="C25" s="66">
        <v>36</v>
      </c>
      <c r="D25" s="66">
        <v>41</v>
      </c>
      <c r="E25" s="66">
        <f t="shared" si="0"/>
        <v>77</v>
      </c>
      <c r="F25" s="66">
        <v>35</v>
      </c>
      <c r="G25" s="66">
        <v>40</v>
      </c>
      <c r="H25" s="66">
        <f t="shared" si="1"/>
        <v>75</v>
      </c>
      <c r="I25" s="66">
        <v>37</v>
      </c>
      <c r="J25" s="66">
        <v>48</v>
      </c>
      <c r="K25" s="66">
        <f t="shared" si="2"/>
        <v>85</v>
      </c>
      <c r="L25" s="66">
        <v>35</v>
      </c>
      <c r="M25" s="66">
        <v>40</v>
      </c>
      <c r="N25" s="66">
        <f t="shared" si="3"/>
        <v>75</v>
      </c>
      <c r="O25" s="66">
        <v>40</v>
      </c>
      <c r="P25" s="66">
        <v>40</v>
      </c>
      <c r="Q25" s="66">
        <f t="shared" si="4"/>
        <v>80</v>
      </c>
      <c r="R25" s="66">
        <v>38</v>
      </c>
      <c r="S25" s="66">
        <v>40</v>
      </c>
      <c r="T25" s="66">
        <f t="shared" si="5"/>
        <v>78</v>
      </c>
      <c r="U25" s="66">
        <v>47</v>
      </c>
      <c r="V25" s="66">
        <v>58</v>
      </c>
      <c r="W25" s="66">
        <f t="shared" si="6"/>
        <v>105</v>
      </c>
      <c r="X25" s="66">
        <v>40</v>
      </c>
      <c r="Y25" s="66">
        <v>58</v>
      </c>
      <c r="Z25" s="9">
        <f t="shared" si="7"/>
        <v>98</v>
      </c>
      <c r="AA25" s="66">
        <f t="shared" si="8"/>
        <v>308</v>
      </c>
      <c r="AB25" s="66">
        <f t="shared" si="9"/>
        <v>365</v>
      </c>
      <c r="AC25" s="89">
        <f t="shared" si="10"/>
        <v>673</v>
      </c>
      <c r="AD25" s="53">
        <f t="shared" si="11"/>
        <v>56.083333333333336</v>
      </c>
      <c r="AE25" s="93">
        <v>0</v>
      </c>
    </row>
    <row r="26" spans="1:31" ht="30.75" customHeight="1" x14ac:dyDescent="0.2">
      <c r="A26" s="92" t="s">
        <v>57</v>
      </c>
      <c r="B26" s="87" t="s">
        <v>109</v>
      </c>
      <c r="C26" s="66">
        <v>38</v>
      </c>
      <c r="D26" s="66">
        <v>29</v>
      </c>
      <c r="E26" s="66">
        <f t="shared" si="0"/>
        <v>67</v>
      </c>
      <c r="F26" s="66">
        <v>45</v>
      </c>
      <c r="G26" s="66">
        <v>42</v>
      </c>
      <c r="H26" s="66">
        <f t="shared" si="1"/>
        <v>87</v>
      </c>
      <c r="I26" s="66">
        <v>41</v>
      </c>
      <c r="J26" s="66">
        <v>45</v>
      </c>
      <c r="K26" s="66">
        <f t="shared" si="2"/>
        <v>86</v>
      </c>
      <c r="L26" s="66">
        <v>35</v>
      </c>
      <c r="M26" s="66">
        <v>27</v>
      </c>
      <c r="N26" s="66">
        <f t="shared" si="3"/>
        <v>62</v>
      </c>
      <c r="O26" s="66">
        <v>37</v>
      </c>
      <c r="P26" s="66">
        <v>43</v>
      </c>
      <c r="Q26" s="66">
        <f t="shared" si="4"/>
        <v>80</v>
      </c>
      <c r="R26" s="66">
        <v>39</v>
      </c>
      <c r="S26" s="66">
        <v>35</v>
      </c>
      <c r="T26" s="66">
        <f t="shared" si="5"/>
        <v>74</v>
      </c>
      <c r="U26" s="66">
        <v>46</v>
      </c>
      <c r="V26" s="66">
        <v>73</v>
      </c>
      <c r="W26" s="66">
        <f t="shared" si="6"/>
        <v>119</v>
      </c>
      <c r="X26" s="66">
        <v>41</v>
      </c>
      <c r="Y26" s="66">
        <v>40</v>
      </c>
      <c r="Z26" s="9">
        <f t="shared" si="7"/>
        <v>81</v>
      </c>
      <c r="AA26" s="66">
        <f t="shared" si="8"/>
        <v>322</v>
      </c>
      <c r="AB26" s="66">
        <f t="shared" si="9"/>
        <v>334</v>
      </c>
      <c r="AC26" s="89">
        <f t="shared" si="10"/>
        <v>656</v>
      </c>
      <c r="AD26" s="53">
        <f t="shared" si="11"/>
        <v>54.666666666666664</v>
      </c>
      <c r="AE26" s="93">
        <v>3</v>
      </c>
    </row>
    <row r="27" spans="1:31" ht="30.75" customHeight="1" x14ac:dyDescent="0.2">
      <c r="A27" s="92" t="s">
        <v>58</v>
      </c>
      <c r="B27" s="87" t="s">
        <v>110</v>
      </c>
      <c r="C27" s="66">
        <v>40</v>
      </c>
      <c r="D27" s="66">
        <v>57</v>
      </c>
      <c r="E27" s="66">
        <f t="shared" si="0"/>
        <v>97</v>
      </c>
      <c r="F27" s="66">
        <v>42</v>
      </c>
      <c r="G27" s="66">
        <v>40</v>
      </c>
      <c r="H27" s="66">
        <f t="shared" si="1"/>
        <v>82</v>
      </c>
      <c r="I27" s="66">
        <v>40</v>
      </c>
      <c r="J27" s="66">
        <v>70</v>
      </c>
      <c r="K27" s="66">
        <f t="shared" si="2"/>
        <v>110</v>
      </c>
      <c r="L27" s="66">
        <v>37</v>
      </c>
      <c r="M27" s="66">
        <v>50</v>
      </c>
      <c r="N27" s="66">
        <f t="shared" si="3"/>
        <v>87</v>
      </c>
      <c r="O27" s="66">
        <v>40</v>
      </c>
      <c r="P27" s="66">
        <v>59</v>
      </c>
      <c r="Q27" s="66">
        <f t="shared" si="4"/>
        <v>99</v>
      </c>
      <c r="R27" s="66">
        <v>40</v>
      </c>
      <c r="S27" s="66">
        <v>44</v>
      </c>
      <c r="T27" s="66">
        <f t="shared" si="5"/>
        <v>84</v>
      </c>
      <c r="U27" s="66">
        <v>57</v>
      </c>
      <c r="V27" s="66">
        <v>77</v>
      </c>
      <c r="W27" s="66">
        <f t="shared" si="6"/>
        <v>134</v>
      </c>
      <c r="X27" s="66">
        <v>43</v>
      </c>
      <c r="Y27" s="66">
        <v>51</v>
      </c>
      <c r="Z27" s="9">
        <f t="shared" si="7"/>
        <v>94</v>
      </c>
      <c r="AA27" s="66">
        <f t="shared" si="8"/>
        <v>339</v>
      </c>
      <c r="AB27" s="66">
        <f t="shared" si="9"/>
        <v>448</v>
      </c>
      <c r="AC27" s="89">
        <f t="shared" si="10"/>
        <v>787</v>
      </c>
      <c r="AD27" s="53">
        <f t="shared" si="11"/>
        <v>65.583333333333329</v>
      </c>
      <c r="AE27" s="93">
        <v>0</v>
      </c>
    </row>
    <row r="28" spans="1:31" ht="30.75" customHeight="1" x14ac:dyDescent="0.2">
      <c r="A28" s="92" t="s">
        <v>59</v>
      </c>
      <c r="B28" s="87" t="s">
        <v>111</v>
      </c>
      <c r="C28" s="66">
        <v>30</v>
      </c>
      <c r="D28" s="66">
        <v>32</v>
      </c>
      <c r="E28" s="66">
        <f t="shared" si="0"/>
        <v>62</v>
      </c>
      <c r="F28" s="66">
        <v>40</v>
      </c>
      <c r="G28" s="66">
        <v>31</v>
      </c>
      <c r="H28" s="66">
        <f t="shared" si="1"/>
        <v>71</v>
      </c>
      <c r="I28" s="66">
        <v>39</v>
      </c>
      <c r="J28" s="66">
        <v>51</v>
      </c>
      <c r="K28" s="66">
        <f t="shared" si="2"/>
        <v>90</v>
      </c>
      <c r="L28" s="66">
        <v>33</v>
      </c>
      <c r="M28" s="66">
        <v>19</v>
      </c>
      <c r="N28" s="66">
        <f t="shared" si="3"/>
        <v>52</v>
      </c>
      <c r="O28" s="66">
        <v>36</v>
      </c>
      <c r="P28" s="66">
        <v>40</v>
      </c>
      <c r="Q28" s="66">
        <f t="shared" si="4"/>
        <v>76</v>
      </c>
      <c r="R28" s="66">
        <v>38</v>
      </c>
      <c r="S28" s="66">
        <v>31</v>
      </c>
      <c r="T28" s="66">
        <f t="shared" si="5"/>
        <v>69</v>
      </c>
      <c r="U28" s="66">
        <v>35</v>
      </c>
      <c r="V28" s="66">
        <v>70</v>
      </c>
      <c r="W28" s="66">
        <f t="shared" si="6"/>
        <v>105</v>
      </c>
      <c r="X28" s="66">
        <v>35</v>
      </c>
      <c r="Y28" s="66">
        <v>50</v>
      </c>
      <c r="Z28" s="9">
        <f t="shared" si="7"/>
        <v>85</v>
      </c>
      <c r="AA28" s="66">
        <f t="shared" si="8"/>
        <v>286</v>
      </c>
      <c r="AB28" s="66">
        <f t="shared" si="9"/>
        <v>324</v>
      </c>
      <c r="AC28" s="89">
        <f t="shared" si="10"/>
        <v>610</v>
      </c>
      <c r="AD28" s="53">
        <f t="shared" si="11"/>
        <v>50.833333333333336</v>
      </c>
      <c r="AE28" s="93">
        <v>4</v>
      </c>
    </row>
    <row r="29" spans="1:31" ht="30.75" customHeight="1" x14ac:dyDescent="0.2">
      <c r="A29" s="92" t="s">
        <v>60</v>
      </c>
      <c r="B29" s="87" t="s">
        <v>112</v>
      </c>
      <c r="C29" s="66">
        <v>30</v>
      </c>
      <c r="D29" s="66">
        <v>27</v>
      </c>
      <c r="E29" s="66">
        <f t="shared" si="0"/>
        <v>57</v>
      </c>
      <c r="F29" s="66">
        <v>39</v>
      </c>
      <c r="G29" s="66">
        <v>31</v>
      </c>
      <c r="H29" s="66">
        <f t="shared" si="1"/>
        <v>70</v>
      </c>
      <c r="I29" s="66">
        <v>36</v>
      </c>
      <c r="J29" s="66">
        <v>42</v>
      </c>
      <c r="K29" s="66">
        <f t="shared" si="2"/>
        <v>78</v>
      </c>
      <c r="L29" s="66">
        <v>35</v>
      </c>
      <c r="M29" s="66">
        <v>13</v>
      </c>
      <c r="N29" s="66">
        <f t="shared" si="3"/>
        <v>48</v>
      </c>
      <c r="O29" s="66">
        <v>31</v>
      </c>
      <c r="P29" s="66">
        <v>28</v>
      </c>
      <c r="Q29" s="66">
        <f t="shared" si="4"/>
        <v>59</v>
      </c>
      <c r="R29" s="66">
        <v>38</v>
      </c>
      <c r="S29" s="66">
        <v>30</v>
      </c>
      <c r="T29" s="66">
        <f t="shared" si="5"/>
        <v>68</v>
      </c>
      <c r="U29" s="66">
        <v>40</v>
      </c>
      <c r="V29" s="66">
        <v>13</v>
      </c>
      <c r="W29" s="66">
        <f t="shared" si="6"/>
        <v>53</v>
      </c>
      <c r="X29" s="66">
        <v>37</v>
      </c>
      <c r="Y29" s="66">
        <v>55</v>
      </c>
      <c r="Z29" s="9">
        <f t="shared" si="7"/>
        <v>92</v>
      </c>
      <c r="AA29" s="66">
        <f t="shared" si="8"/>
        <v>286</v>
      </c>
      <c r="AB29" s="66">
        <f t="shared" si="9"/>
        <v>239</v>
      </c>
      <c r="AC29" s="89">
        <f t="shared" si="10"/>
        <v>525</v>
      </c>
      <c r="AD29" s="53">
        <f t="shared" si="11"/>
        <v>43.75</v>
      </c>
      <c r="AE29" s="93">
        <v>6</v>
      </c>
    </row>
    <row r="30" spans="1:31" ht="30.75" customHeight="1" x14ac:dyDescent="0.2">
      <c r="A30" s="92" t="s">
        <v>61</v>
      </c>
      <c r="B30" s="87" t="s">
        <v>113</v>
      </c>
      <c r="C30" s="66">
        <v>43</v>
      </c>
      <c r="D30" s="66">
        <v>47</v>
      </c>
      <c r="E30" s="66">
        <f t="shared" si="0"/>
        <v>90</v>
      </c>
      <c r="F30" s="66">
        <v>41</v>
      </c>
      <c r="G30" s="66">
        <v>31</v>
      </c>
      <c r="H30" s="66">
        <f t="shared" si="1"/>
        <v>72</v>
      </c>
      <c r="I30" s="66">
        <v>39</v>
      </c>
      <c r="J30" s="66">
        <v>48</v>
      </c>
      <c r="K30" s="66">
        <f t="shared" si="2"/>
        <v>87</v>
      </c>
      <c r="L30" s="66">
        <v>40</v>
      </c>
      <c r="M30" s="66">
        <v>25</v>
      </c>
      <c r="N30" s="66">
        <f t="shared" si="3"/>
        <v>65</v>
      </c>
      <c r="O30" s="66">
        <v>44</v>
      </c>
      <c r="P30" s="66">
        <v>48</v>
      </c>
      <c r="Q30" s="66">
        <f t="shared" si="4"/>
        <v>92</v>
      </c>
      <c r="R30" s="66">
        <v>43</v>
      </c>
      <c r="S30" s="66">
        <v>40</v>
      </c>
      <c r="T30" s="66">
        <f t="shared" si="5"/>
        <v>83</v>
      </c>
      <c r="U30" s="66">
        <v>46</v>
      </c>
      <c r="V30" s="66">
        <v>64</v>
      </c>
      <c r="W30" s="66">
        <f t="shared" si="6"/>
        <v>110</v>
      </c>
      <c r="X30" s="66">
        <v>40</v>
      </c>
      <c r="Y30" s="66">
        <v>72</v>
      </c>
      <c r="Z30" s="9">
        <f t="shared" si="7"/>
        <v>112</v>
      </c>
      <c r="AA30" s="66">
        <f t="shared" si="8"/>
        <v>336</v>
      </c>
      <c r="AB30" s="66">
        <f t="shared" si="9"/>
        <v>375</v>
      </c>
      <c r="AC30" s="89">
        <f t="shared" si="10"/>
        <v>711</v>
      </c>
      <c r="AD30" s="53">
        <f t="shared" si="11"/>
        <v>59.25</v>
      </c>
      <c r="AE30" s="93">
        <v>1</v>
      </c>
    </row>
    <row r="31" spans="1:31" ht="30.75" customHeight="1" x14ac:dyDescent="0.2">
      <c r="A31" s="92" t="s">
        <v>62</v>
      </c>
      <c r="B31" s="87" t="s">
        <v>114</v>
      </c>
      <c r="C31" s="66">
        <v>35</v>
      </c>
      <c r="D31" s="66">
        <v>24</v>
      </c>
      <c r="E31" s="66">
        <f t="shared" si="0"/>
        <v>59</v>
      </c>
      <c r="F31" s="66">
        <v>36</v>
      </c>
      <c r="G31" s="66">
        <v>21</v>
      </c>
      <c r="H31" s="66">
        <f t="shared" si="1"/>
        <v>57</v>
      </c>
      <c r="I31" s="66">
        <v>33</v>
      </c>
      <c r="J31" s="66">
        <v>41</v>
      </c>
      <c r="K31" s="66">
        <f t="shared" si="2"/>
        <v>74</v>
      </c>
      <c r="L31" s="66">
        <v>33</v>
      </c>
      <c r="M31" s="66">
        <v>13</v>
      </c>
      <c r="N31" s="66">
        <f t="shared" si="3"/>
        <v>46</v>
      </c>
      <c r="O31" s="66">
        <v>35</v>
      </c>
      <c r="P31" s="66">
        <v>31</v>
      </c>
      <c r="Q31" s="66">
        <f t="shared" si="4"/>
        <v>66</v>
      </c>
      <c r="R31" s="66">
        <v>36</v>
      </c>
      <c r="S31" s="66">
        <v>30</v>
      </c>
      <c r="T31" s="66">
        <f t="shared" si="5"/>
        <v>66</v>
      </c>
      <c r="U31" s="66">
        <v>35</v>
      </c>
      <c r="V31" s="66">
        <v>76</v>
      </c>
      <c r="W31" s="66">
        <f t="shared" si="6"/>
        <v>111</v>
      </c>
      <c r="X31" s="66">
        <v>38</v>
      </c>
      <c r="Y31" s="66">
        <v>40</v>
      </c>
      <c r="Z31" s="9">
        <f t="shared" si="7"/>
        <v>78</v>
      </c>
      <c r="AA31" s="66">
        <f t="shared" si="8"/>
        <v>281</v>
      </c>
      <c r="AB31" s="66">
        <f t="shared" si="9"/>
        <v>276</v>
      </c>
      <c r="AC31" s="89">
        <f t="shared" si="10"/>
        <v>557</v>
      </c>
      <c r="AD31" s="53">
        <f t="shared" si="11"/>
        <v>46.416666666666664</v>
      </c>
      <c r="AE31" s="93">
        <v>6</v>
      </c>
    </row>
    <row r="32" spans="1:31" ht="30.75" customHeight="1" x14ac:dyDescent="0.2">
      <c r="A32" s="92" t="s">
        <v>63</v>
      </c>
      <c r="B32" s="87" t="s">
        <v>115</v>
      </c>
      <c r="C32" s="66">
        <v>36</v>
      </c>
      <c r="D32" s="66">
        <v>17</v>
      </c>
      <c r="E32" s="66">
        <f t="shared" si="0"/>
        <v>53</v>
      </c>
      <c r="F32" s="66">
        <v>32</v>
      </c>
      <c r="G32" s="66">
        <v>28</v>
      </c>
      <c r="H32" s="66">
        <f t="shared" si="1"/>
        <v>60</v>
      </c>
      <c r="I32" s="66">
        <v>38</v>
      </c>
      <c r="J32" s="66">
        <v>45</v>
      </c>
      <c r="K32" s="66">
        <f t="shared" si="2"/>
        <v>83</v>
      </c>
      <c r="L32" s="66">
        <v>35</v>
      </c>
      <c r="M32" s="66">
        <v>18</v>
      </c>
      <c r="N32" s="66">
        <f t="shared" si="3"/>
        <v>53</v>
      </c>
      <c r="O32" s="66">
        <v>39</v>
      </c>
      <c r="P32" s="66">
        <v>30</v>
      </c>
      <c r="Q32" s="66">
        <f t="shared" si="4"/>
        <v>69</v>
      </c>
      <c r="R32" s="66">
        <v>39</v>
      </c>
      <c r="S32" s="66">
        <v>19</v>
      </c>
      <c r="T32" s="66">
        <f t="shared" si="5"/>
        <v>58</v>
      </c>
      <c r="U32" s="66">
        <v>47</v>
      </c>
      <c r="V32" s="66">
        <v>69</v>
      </c>
      <c r="W32" s="66">
        <f t="shared" si="6"/>
        <v>116</v>
      </c>
      <c r="X32" s="66">
        <v>35</v>
      </c>
      <c r="Y32" s="66">
        <v>50</v>
      </c>
      <c r="Z32" s="9">
        <f t="shared" si="7"/>
        <v>85</v>
      </c>
      <c r="AA32" s="66">
        <f t="shared" si="8"/>
        <v>301</v>
      </c>
      <c r="AB32" s="66">
        <f t="shared" si="9"/>
        <v>276</v>
      </c>
      <c r="AC32" s="89">
        <f t="shared" si="10"/>
        <v>577</v>
      </c>
      <c r="AD32" s="53">
        <f t="shared" si="11"/>
        <v>48.083333333333336</v>
      </c>
      <c r="AE32" s="93">
        <v>5</v>
      </c>
    </row>
    <row r="33" spans="1:31" ht="30.75" customHeight="1" x14ac:dyDescent="0.2">
      <c r="A33" s="92" t="s">
        <v>64</v>
      </c>
      <c r="B33" s="87" t="s">
        <v>116</v>
      </c>
      <c r="C33" s="66">
        <v>40</v>
      </c>
      <c r="D33" s="66">
        <v>45</v>
      </c>
      <c r="E33" s="66">
        <f t="shared" si="0"/>
        <v>85</v>
      </c>
      <c r="F33" s="66">
        <v>35</v>
      </c>
      <c r="G33" s="66">
        <v>31</v>
      </c>
      <c r="H33" s="66">
        <f t="shared" si="1"/>
        <v>66</v>
      </c>
      <c r="I33" s="66">
        <v>37</v>
      </c>
      <c r="J33" s="66">
        <v>45</v>
      </c>
      <c r="K33" s="66">
        <f t="shared" si="2"/>
        <v>82</v>
      </c>
      <c r="L33" s="66">
        <v>37</v>
      </c>
      <c r="M33" s="66">
        <v>40</v>
      </c>
      <c r="N33" s="66">
        <f t="shared" si="3"/>
        <v>77</v>
      </c>
      <c r="O33" s="66">
        <v>42</v>
      </c>
      <c r="P33" s="66">
        <v>46</v>
      </c>
      <c r="Q33" s="66">
        <f t="shared" si="4"/>
        <v>88</v>
      </c>
      <c r="R33" s="66">
        <v>38</v>
      </c>
      <c r="S33" s="66">
        <v>24</v>
      </c>
      <c r="T33" s="66">
        <f t="shared" si="5"/>
        <v>62</v>
      </c>
      <c r="U33" s="66">
        <v>47</v>
      </c>
      <c r="V33" s="66">
        <v>81</v>
      </c>
      <c r="W33" s="66">
        <f t="shared" si="6"/>
        <v>128</v>
      </c>
      <c r="X33" s="66">
        <v>44</v>
      </c>
      <c r="Y33" s="66">
        <v>65</v>
      </c>
      <c r="Z33" s="9">
        <f t="shared" si="7"/>
        <v>109</v>
      </c>
      <c r="AA33" s="66">
        <f t="shared" si="8"/>
        <v>320</v>
      </c>
      <c r="AB33" s="66">
        <f t="shared" si="9"/>
        <v>377</v>
      </c>
      <c r="AC33" s="89">
        <f t="shared" si="10"/>
        <v>697</v>
      </c>
      <c r="AD33" s="53">
        <f t="shared" si="11"/>
        <v>58.083333333333336</v>
      </c>
      <c r="AE33" s="93">
        <v>2</v>
      </c>
    </row>
    <row r="34" spans="1:31" ht="30.75" customHeight="1" x14ac:dyDescent="0.2">
      <c r="A34" s="92" t="s">
        <v>65</v>
      </c>
      <c r="B34" s="87" t="s">
        <v>117</v>
      </c>
      <c r="C34" s="66">
        <v>31</v>
      </c>
      <c r="D34" s="66">
        <v>26</v>
      </c>
      <c r="E34" s="66">
        <f t="shared" si="0"/>
        <v>57</v>
      </c>
      <c r="F34" s="66">
        <v>29</v>
      </c>
      <c r="G34" s="66">
        <v>15</v>
      </c>
      <c r="H34" s="66">
        <f t="shared" si="1"/>
        <v>44</v>
      </c>
      <c r="I34" s="66">
        <v>32</v>
      </c>
      <c r="J34" s="66">
        <v>49</v>
      </c>
      <c r="K34" s="66">
        <f t="shared" si="2"/>
        <v>81</v>
      </c>
      <c r="L34" s="66">
        <v>31</v>
      </c>
      <c r="M34" s="66">
        <v>30</v>
      </c>
      <c r="N34" s="66">
        <f t="shared" si="3"/>
        <v>61</v>
      </c>
      <c r="O34" s="66">
        <v>36</v>
      </c>
      <c r="P34" s="66">
        <v>30</v>
      </c>
      <c r="Q34" s="66">
        <f t="shared" si="4"/>
        <v>66</v>
      </c>
      <c r="R34" s="66">
        <v>37</v>
      </c>
      <c r="S34" s="66">
        <v>40</v>
      </c>
      <c r="T34" s="66">
        <f t="shared" si="5"/>
        <v>77</v>
      </c>
      <c r="U34" s="66">
        <v>36</v>
      </c>
      <c r="V34" s="66">
        <v>13</v>
      </c>
      <c r="W34" s="66">
        <f t="shared" si="6"/>
        <v>49</v>
      </c>
      <c r="X34" s="66">
        <v>35</v>
      </c>
      <c r="Y34" s="66">
        <v>25</v>
      </c>
      <c r="Z34" s="9">
        <f t="shared" si="7"/>
        <v>60</v>
      </c>
      <c r="AA34" s="66">
        <f t="shared" si="8"/>
        <v>267</v>
      </c>
      <c r="AB34" s="66">
        <f t="shared" si="9"/>
        <v>228</v>
      </c>
      <c r="AC34" s="89">
        <f t="shared" si="10"/>
        <v>495</v>
      </c>
      <c r="AD34" s="53">
        <f t="shared" si="11"/>
        <v>41.25</v>
      </c>
      <c r="AE34" s="93">
        <v>6</v>
      </c>
    </row>
    <row r="35" spans="1:31" ht="30.75" customHeight="1" x14ac:dyDescent="0.2">
      <c r="A35" s="92" t="s">
        <v>66</v>
      </c>
      <c r="B35" s="87" t="s">
        <v>118</v>
      </c>
      <c r="C35" s="66">
        <v>36</v>
      </c>
      <c r="D35" s="66">
        <v>19</v>
      </c>
      <c r="E35" s="66">
        <f t="shared" si="0"/>
        <v>55</v>
      </c>
      <c r="F35" s="66">
        <v>36</v>
      </c>
      <c r="G35" s="66">
        <v>8</v>
      </c>
      <c r="H35" s="66">
        <f t="shared" si="1"/>
        <v>44</v>
      </c>
      <c r="I35" s="66">
        <v>35</v>
      </c>
      <c r="J35" s="66">
        <v>59</v>
      </c>
      <c r="K35" s="66">
        <f t="shared" si="2"/>
        <v>94</v>
      </c>
      <c r="L35" s="66">
        <v>32</v>
      </c>
      <c r="M35" s="66">
        <v>26</v>
      </c>
      <c r="N35" s="66">
        <f t="shared" si="3"/>
        <v>58</v>
      </c>
      <c r="O35" s="66">
        <v>33</v>
      </c>
      <c r="P35" s="66">
        <v>14</v>
      </c>
      <c r="Q35" s="66">
        <f t="shared" si="4"/>
        <v>47</v>
      </c>
      <c r="R35" s="66">
        <v>39</v>
      </c>
      <c r="S35" s="66">
        <v>40</v>
      </c>
      <c r="T35" s="66">
        <f t="shared" si="5"/>
        <v>79</v>
      </c>
      <c r="U35" s="66">
        <v>33</v>
      </c>
      <c r="V35" s="66">
        <v>75</v>
      </c>
      <c r="W35" s="66">
        <f t="shared" si="6"/>
        <v>108</v>
      </c>
      <c r="X35" s="66">
        <v>40</v>
      </c>
      <c r="Y35" s="66">
        <v>72</v>
      </c>
      <c r="Z35" s="9">
        <f t="shared" si="7"/>
        <v>112</v>
      </c>
      <c r="AA35" s="66">
        <f t="shared" si="8"/>
        <v>284</v>
      </c>
      <c r="AB35" s="66">
        <f t="shared" si="9"/>
        <v>313</v>
      </c>
      <c r="AC35" s="89">
        <f t="shared" si="10"/>
        <v>597</v>
      </c>
      <c r="AD35" s="53">
        <f t="shared" si="11"/>
        <v>49.75</v>
      </c>
      <c r="AE35" s="93">
        <v>4</v>
      </c>
    </row>
    <row r="36" spans="1:31" ht="30.75" customHeight="1" x14ac:dyDescent="0.2">
      <c r="A36" s="92" t="s">
        <v>67</v>
      </c>
      <c r="B36" s="87" t="s">
        <v>119</v>
      </c>
      <c r="C36" s="66">
        <v>39</v>
      </c>
      <c r="D36" s="66">
        <v>25</v>
      </c>
      <c r="E36" s="66">
        <f t="shared" si="0"/>
        <v>64</v>
      </c>
      <c r="F36" s="66">
        <v>37</v>
      </c>
      <c r="G36" s="66">
        <v>19</v>
      </c>
      <c r="H36" s="66">
        <f t="shared" si="1"/>
        <v>56</v>
      </c>
      <c r="I36" s="66">
        <v>38</v>
      </c>
      <c r="J36" s="66">
        <v>66</v>
      </c>
      <c r="K36" s="66">
        <f t="shared" si="2"/>
        <v>104</v>
      </c>
      <c r="L36" s="66">
        <v>37</v>
      </c>
      <c r="M36" s="66">
        <v>47</v>
      </c>
      <c r="N36" s="66">
        <f t="shared" si="3"/>
        <v>84</v>
      </c>
      <c r="O36" s="66">
        <v>43</v>
      </c>
      <c r="P36" s="66">
        <v>42</v>
      </c>
      <c r="Q36" s="66">
        <f t="shared" si="4"/>
        <v>85</v>
      </c>
      <c r="R36" s="66">
        <v>37</v>
      </c>
      <c r="S36" s="66">
        <v>40</v>
      </c>
      <c r="T36" s="66">
        <f t="shared" si="5"/>
        <v>77</v>
      </c>
      <c r="U36" s="66">
        <v>46</v>
      </c>
      <c r="V36" s="66">
        <v>76</v>
      </c>
      <c r="W36" s="66">
        <f t="shared" si="6"/>
        <v>122</v>
      </c>
      <c r="X36" s="66">
        <v>45</v>
      </c>
      <c r="Y36" s="66">
        <v>68</v>
      </c>
      <c r="Z36" s="9">
        <f t="shared" si="7"/>
        <v>113</v>
      </c>
      <c r="AA36" s="66">
        <f t="shared" si="8"/>
        <v>322</v>
      </c>
      <c r="AB36" s="66">
        <f t="shared" si="9"/>
        <v>383</v>
      </c>
      <c r="AC36" s="89">
        <f t="shared" si="10"/>
        <v>705</v>
      </c>
      <c r="AD36" s="53">
        <f t="shared" si="11"/>
        <v>58.75</v>
      </c>
      <c r="AE36" s="93">
        <v>2</v>
      </c>
    </row>
    <row r="37" spans="1:31" ht="30.75" customHeight="1" x14ac:dyDescent="0.2">
      <c r="A37" s="92" t="s">
        <v>68</v>
      </c>
      <c r="B37" s="87" t="s">
        <v>120</v>
      </c>
      <c r="C37" s="66">
        <v>45</v>
      </c>
      <c r="D37" s="66">
        <v>63</v>
      </c>
      <c r="E37" s="66">
        <f t="shared" si="0"/>
        <v>108</v>
      </c>
      <c r="F37" s="66">
        <v>48</v>
      </c>
      <c r="G37" s="66">
        <v>47</v>
      </c>
      <c r="H37" s="66">
        <f t="shared" si="1"/>
        <v>95</v>
      </c>
      <c r="I37" s="66">
        <v>40</v>
      </c>
      <c r="J37" s="66">
        <v>67</v>
      </c>
      <c r="K37" s="66">
        <f t="shared" si="2"/>
        <v>107</v>
      </c>
      <c r="L37" s="66">
        <v>44</v>
      </c>
      <c r="M37" s="66">
        <v>51</v>
      </c>
      <c r="N37" s="66">
        <f t="shared" si="3"/>
        <v>95</v>
      </c>
      <c r="O37" s="66">
        <v>46</v>
      </c>
      <c r="P37" s="66">
        <v>57</v>
      </c>
      <c r="Q37" s="66">
        <f t="shared" si="4"/>
        <v>103</v>
      </c>
      <c r="R37" s="66">
        <v>44</v>
      </c>
      <c r="S37" s="66">
        <v>40</v>
      </c>
      <c r="T37" s="66">
        <f t="shared" si="5"/>
        <v>84</v>
      </c>
      <c r="U37" s="66">
        <v>49</v>
      </c>
      <c r="V37" s="66">
        <v>90</v>
      </c>
      <c r="W37" s="66">
        <f t="shared" si="6"/>
        <v>139</v>
      </c>
      <c r="X37" s="66">
        <v>45</v>
      </c>
      <c r="Y37" s="66">
        <v>77</v>
      </c>
      <c r="Z37" s="9">
        <f t="shared" si="7"/>
        <v>122</v>
      </c>
      <c r="AA37" s="66">
        <f t="shared" si="8"/>
        <v>361</v>
      </c>
      <c r="AB37" s="66">
        <f t="shared" si="9"/>
        <v>492</v>
      </c>
      <c r="AC37" s="89">
        <f t="shared" si="10"/>
        <v>853</v>
      </c>
      <c r="AD37" s="53">
        <f t="shared" si="11"/>
        <v>71.083333333333329</v>
      </c>
      <c r="AE37" s="93">
        <v>0</v>
      </c>
    </row>
    <row r="38" spans="1:31" ht="30.75" customHeight="1" x14ac:dyDescent="0.2">
      <c r="A38" s="92" t="s">
        <v>69</v>
      </c>
      <c r="B38" s="87" t="s">
        <v>121</v>
      </c>
      <c r="C38" s="66">
        <v>38</v>
      </c>
      <c r="D38" s="66">
        <v>40</v>
      </c>
      <c r="E38" s="66">
        <f t="shared" si="0"/>
        <v>78</v>
      </c>
      <c r="F38" s="66">
        <v>36</v>
      </c>
      <c r="G38" s="66">
        <v>28</v>
      </c>
      <c r="H38" s="66">
        <f t="shared" si="1"/>
        <v>64</v>
      </c>
      <c r="I38" s="66">
        <v>38</v>
      </c>
      <c r="J38" s="66">
        <v>53</v>
      </c>
      <c r="K38" s="66">
        <f t="shared" si="2"/>
        <v>91</v>
      </c>
      <c r="L38" s="66">
        <v>38</v>
      </c>
      <c r="M38" s="66">
        <v>51</v>
      </c>
      <c r="N38" s="66">
        <f t="shared" si="3"/>
        <v>89</v>
      </c>
      <c r="O38" s="66">
        <v>43</v>
      </c>
      <c r="P38" s="66">
        <v>30</v>
      </c>
      <c r="Q38" s="66">
        <f t="shared" si="4"/>
        <v>73</v>
      </c>
      <c r="R38" s="66">
        <v>39</v>
      </c>
      <c r="S38" s="66">
        <v>40</v>
      </c>
      <c r="T38" s="66">
        <f t="shared" si="5"/>
        <v>79</v>
      </c>
      <c r="U38" s="66">
        <v>48</v>
      </c>
      <c r="V38" s="66">
        <v>77</v>
      </c>
      <c r="W38" s="66">
        <f t="shared" si="6"/>
        <v>125</v>
      </c>
      <c r="X38" s="66">
        <v>44</v>
      </c>
      <c r="Y38" s="66">
        <v>67</v>
      </c>
      <c r="Z38" s="9">
        <f t="shared" si="7"/>
        <v>111</v>
      </c>
      <c r="AA38" s="66">
        <f t="shared" si="8"/>
        <v>324</v>
      </c>
      <c r="AB38" s="66">
        <f t="shared" si="9"/>
        <v>386</v>
      </c>
      <c r="AC38" s="89">
        <f t="shared" si="10"/>
        <v>710</v>
      </c>
      <c r="AD38" s="53">
        <f t="shared" si="11"/>
        <v>59.166666666666664</v>
      </c>
      <c r="AE38" s="93">
        <v>2</v>
      </c>
    </row>
    <row r="39" spans="1:31" ht="30.75" customHeight="1" x14ac:dyDescent="0.2">
      <c r="A39" s="92" t="s">
        <v>70</v>
      </c>
      <c r="B39" s="87" t="s">
        <v>122</v>
      </c>
      <c r="C39" s="66">
        <v>47</v>
      </c>
      <c r="D39" s="66">
        <v>64</v>
      </c>
      <c r="E39" s="66">
        <f t="shared" si="0"/>
        <v>111</v>
      </c>
      <c r="F39" s="66">
        <v>45</v>
      </c>
      <c r="G39" s="66">
        <v>52</v>
      </c>
      <c r="H39" s="66">
        <f t="shared" si="1"/>
        <v>97</v>
      </c>
      <c r="I39" s="66">
        <v>43</v>
      </c>
      <c r="J39" s="66">
        <v>71</v>
      </c>
      <c r="K39" s="66">
        <f t="shared" si="2"/>
        <v>114</v>
      </c>
      <c r="L39" s="66">
        <v>44</v>
      </c>
      <c r="M39" s="66">
        <v>47</v>
      </c>
      <c r="N39" s="66">
        <f t="shared" si="3"/>
        <v>91</v>
      </c>
      <c r="O39" s="66">
        <v>48</v>
      </c>
      <c r="P39" s="66">
        <v>77</v>
      </c>
      <c r="Q39" s="66">
        <f t="shared" si="4"/>
        <v>125</v>
      </c>
      <c r="R39" s="66">
        <v>46</v>
      </c>
      <c r="S39" s="66">
        <v>58</v>
      </c>
      <c r="T39" s="66">
        <f t="shared" si="5"/>
        <v>104</v>
      </c>
      <c r="U39" s="66">
        <v>47</v>
      </c>
      <c r="V39" s="66">
        <v>51</v>
      </c>
      <c r="W39" s="66">
        <f t="shared" si="6"/>
        <v>98</v>
      </c>
      <c r="X39" s="66">
        <v>48</v>
      </c>
      <c r="Y39" s="66">
        <v>51</v>
      </c>
      <c r="Z39" s="9">
        <f t="shared" si="7"/>
        <v>99</v>
      </c>
      <c r="AA39" s="66">
        <f t="shared" si="8"/>
        <v>368</v>
      </c>
      <c r="AB39" s="66">
        <f t="shared" si="9"/>
        <v>471</v>
      </c>
      <c r="AC39" s="89">
        <f t="shared" si="10"/>
        <v>839</v>
      </c>
      <c r="AD39" s="53">
        <f t="shared" si="11"/>
        <v>69.916666666666671</v>
      </c>
      <c r="AE39" s="93">
        <v>0</v>
      </c>
    </row>
    <row r="40" spans="1:31" ht="30.75" customHeight="1" x14ac:dyDescent="0.2">
      <c r="A40" s="92" t="s">
        <v>71</v>
      </c>
      <c r="B40" s="87" t="s">
        <v>123</v>
      </c>
      <c r="C40" s="66">
        <v>41</v>
      </c>
      <c r="D40" s="66">
        <v>40</v>
      </c>
      <c r="E40" s="66">
        <f t="shared" si="0"/>
        <v>81</v>
      </c>
      <c r="F40" s="66">
        <v>40</v>
      </c>
      <c r="G40" s="66">
        <v>40</v>
      </c>
      <c r="H40" s="66">
        <f t="shared" si="1"/>
        <v>80</v>
      </c>
      <c r="I40" s="66">
        <v>37</v>
      </c>
      <c r="J40" s="66">
        <v>59</v>
      </c>
      <c r="K40" s="66">
        <f t="shared" si="2"/>
        <v>96</v>
      </c>
      <c r="L40" s="66">
        <v>36</v>
      </c>
      <c r="M40" s="66">
        <v>40</v>
      </c>
      <c r="N40" s="66">
        <f t="shared" si="3"/>
        <v>76</v>
      </c>
      <c r="O40" s="66">
        <v>42</v>
      </c>
      <c r="P40" s="66">
        <v>34</v>
      </c>
      <c r="Q40" s="66">
        <f t="shared" si="4"/>
        <v>76</v>
      </c>
      <c r="R40" s="66">
        <v>43</v>
      </c>
      <c r="S40" s="66">
        <v>30</v>
      </c>
      <c r="T40" s="66">
        <f t="shared" si="5"/>
        <v>73</v>
      </c>
      <c r="U40" s="66">
        <v>38</v>
      </c>
      <c r="V40" s="66">
        <v>66</v>
      </c>
      <c r="W40" s="66">
        <f t="shared" si="6"/>
        <v>104</v>
      </c>
      <c r="X40" s="66">
        <v>43</v>
      </c>
      <c r="Y40" s="66">
        <v>63</v>
      </c>
      <c r="Z40" s="9">
        <f t="shared" si="7"/>
        <v>106</v>
      </c>
      <c r="AA40" s="66">
        <f t="shared" si="8"/>
        <v>320</v>
      </c>
      <c r="AB40" s="66">
        <f t="shared" si="9"/>
        <v>372</v>
      </c>
      <c r="AC40" s="89">
        <f t="shared" si="10"/>
        <v>692</v>
      </c>
      <c r="AD40" s="53">
        <f t="shared" si="11"/>
        <v>57.666666666666664</v>
      </c>
      <c r="AE40" s="93">
        <v>2</v>
      </c>
    </row>
    <row r="41" spans="1:31" ht="30.75" customHeight="1" x14ac:dyDescent="0.2">
      <c r="A41" s="92" t="s">
        <v>72</v>
      </c>
      <c r="B41" s="87" t="s">
        <v>124</v>
      </c>
      <c r="C41" s="66">
        <v>41</v>
      </c>
      <c r="D41" s="66">
        <v>47</v>
      </c>
      <c r="E41" s="66">
        <f t="shared" si="0"/>
        <v>88</v>
      </c>
      <c r="F41" s="66">
        <v>37</v>
      </c>
      <c r="G41" s="66">
        <v>53</v>
      </c>
      <c r="H41" s="66">
        <f t="shared" si="1"/>
        <v>90</v>
      </c>
      <c r="I41" s="66">
        <v>39</v>
      </c>
      <c r="J41" s="66">
        <v>63</v>
      </c>
      <c r="K41" s="66">
        <f t="shared" si="2"/>
        <v>102</v>
      </c>
      <c r="L41" s="66">
        <v>38</v>
      </c>
      <c r="M41" s="66">
        <v>40</v>
      </c>
      <c r="N41" s="66">
        <f t="shared" si="3"/>
        <v>78</v>
      </c>
      <c r="O41" s="66">
        <v>41</v>
      </c>
      <c r="P41" s="66">
        <v>49</v>
      </c>
      <c r="Q41" s="66">
        <f t="shared" si="4"/>
        <v>90</v>
      </c>
      <c r="R41" s="66">
        <v>44</v>
      </c>
      <c r="S41" s="66">
        <v>40</v>
      </c>
      <c r="T41" s="66">
        <f t="shared" si="5"/>
        <v>84</v>
      </c>
      <c r="U41" s="66">
        <v>49</v>
      </c>
      <c r="V41" s="66">
        <v>76</v>
      </c>
      <c r="W41" s="66">
        <f t="shared" si="6"/>
        <v>125</v>
      </c>
      <c r="X41" s="66">
        <v>39</v>
      </c>
      <c r="Y41" s="66">
        <v>77</v>
      </c>
      <c r="Z41" s="9">
        <f t="shared" si="7"/>
        <v>116</v>
      </c>
      <c r="AA41" s="66">
        <f t="shared" si="8"/>
        <v>328</v>
      </c>
      <c r="AB41" s="66">
        <f t="shared" si="9"/>
        <v>445</v>
      </c>
      <c r="AC41" s="89">
        <f t="shared" si="10"/>
        <v>773</v>
      </c>
      <c r="AD41" s="53">
        <f t="shared" si="11"/>
        <v>64.416666666666671</v>
      </c>
      <c r="AE41" s="93">
        <v>0</v>
      </c>
    </row>
    <row r="42" spans="1:31" ht="39.75" customHeight="1" x14ac:dyDescent="0.2">
      <c r="A42" s="92" t="s">
        <v>73</v>
      </c>
      <c r="B42" s="87" t="s">
        <v>125</v>
      </c>
      <c r="C42" s="66">
        <v>36</v>
      </c>
      <c r="D42" s="66">
        <v>19</v>
      </c>
      <c r="E42" s="66">
        <f t="shared" si="0"/>
        <v>55</v>
      </c>
      <c r="F42" s="66">
        <v>39</v>
      </c>
      <c r="G42" s="66">
        <v>46</v>
      </c>
      <c r="H42" s="66">
        <f t="shared" si="1"/>
        <v>85</v>
      </c>
      <c r="I42" s="66">
        <v>36</v>
      </c>
      <c r="J42" s="66">
        <v>57</v>
      </c>
      <c r="K42" s="66">
        <f t="shared" si="2"/>
        <v>93</v>
      </c>
      <c r="L42" s="66">
        <v>33</v>
      </c>
      <c r="M42" s="66">
        <v>13</v>
      </c>
      <c r="N42" s="66">
        <f t="shared" si="3"/>
        <v>46</v>
      </c>
      <c r="O42" s="66">
        <v>40</v>
      </c>
      <c r="P42" s="66">
        <v>53</v>
      </c>
      <c r="Q42" s="66">
        <f t="shared" si="4"/>
        <v>93</v>
      </c>
      <c r="R42" s="66">
        <v>41</v>
      </c>
      <c r="S42" s="66">
        <v>42</v>
      </c>
      <c r="T42" s="66">
        <f t="shared" si="5"/>
        <v>83</v>
      </c>
      <c r="U42" s="66">
        <v>33</v>
      </c>
      <c r="V42" s="66">
        <v>62</v>
      </c>
      <c r="W42" s="66">
        <f t="shared" si="6"/>
        <v>95</v>
      </c>
      <c r="X42" s="66">
        <v>40</v>
      </c>
      <c r="Y42" s="66">
        <v>40</v>
      </c>
      <c r="Z42" s="9">
        <f t="shared" si="7"/>
        <v>80</v>
      </c>
      <c r="AA42" s="66">
        <f t="shared" si="8"/>
        <v>298</v>
      </c>
      <c r="AB42" s="66">
        <f t="shared" si="9"/>
        <v>332</v>
      </c>
      <c r="AC42" s="89">
        <f t="shared" si="10"/>
        <v>630</v>
      </c>
      <c r="AD42" s="53">
        <f t="shared" si="11"/>
        <v>52.5</v>
      </c>
      <c r="AE42" s="93">
        <v>2</v>
      </c>
    </row>
    <row r="43" spans="1:31" ht="42.75" customHeight="1" x14ac:dyDescent="0.2">
      <c r="A43" s="92" t="s">
        <v>74</v>
      </c>
      <c r="B43" s="87" t="s">
        <v>126</v>
      </c>
      <c r="C43" s="66">
        <v>42</v>
      </c>
      <c r="D43" s="66">
        <v>40</v>
      </c>
      <c r="E43" s="66">
        <f t="shared" si="0"/>
        <v>82</v>
      </c>
      <c r="F43" s="66">
        <v>37</v>
      </c>
      <c r="G43" s="66">
        <v>35</v>
      </c>
      <c r="H43" s="66">
        <f t="shared" si="1"/>
        <v>72</v>
      </c>
      <c r="I43" s="66">
        <v>35</v>
      </c>
      <c r="J43" s="66">
        <v>64</v>
      </c>
      <c r="K43" s="66">
        <f t="shared" si="2"/>
        <v>99</v>
      </c>
      <c r="L43" s="66">
        <v>35</v>
      </c>
      <c r="M43" s="66">
        <v>26</v>
      </c>
      <c r="N43" s="66">
        <f t="shared" si="3"/>
        <v>61</v>
      </c>
      <c r="O43" s="66">
        <v>40</v>
      </c>
      <c r="P43" s="66">
        <v>53</v>
      </c>
      <c r="Q43" s="66">
        <f t="shared" si="4"/>
        <v>93</v>
      </c>
      <c r="R43" s="66">
        <v>41</v>
      </c>
      <c r="S43" s="66">
        <v>47</v>
      </c>
      <c r="T43" s="66">
        <f t="shared" si="5"/>
        <v>88</v>
      </c>
      <c r="U43" s="66">
        <v>35</v>
      </c>
      <c r="V43" s="66">
        <v>23</v>
      </c>
      <c r="W43" s="66">
        <f t="shared" si="6"/>
        <v>58</v>
      </c>
      <c r="X43" s="66">
        <v>41</v>
      </c>
      <c r="Y43" s="66">
        <v>60</v>
      </c>
      <c r="Z43" s="9">
        <f t="shared" si="7"/>
        <v>101</v>
      </c>
      <c r="AA43" s="66">
        <f t="shared" si="8"/>
        <v>306</v>
      </c>
      <c r="AB43" s="66">
        <f t="shared" si="9"/>
        <v>348</v>
      </c>
      <c r="AC43" s="89">
        <f t="shared" si="10"/>
        <v>654</v>
      </c>
      <c r="AD43" s="53">
        <f t="shared" si="11"/>
        <v>54.5</v>
      </c>
      <c r="AE43" s="93">
        <v>3</v>
      </c>
    </row>
    <row r="44" spans="1:31" ht="30.75" customHeight="1" x14ac:dyDescent="0.2">
      <c r="A44" s="92" t="s">
        <v>75</v>
      </c>
      <c r="B44" s="87" t="s">
        <v>127</v>
      </c>
      <c r="C44" s="66">
        <v>30</v>
      </c>
      <c r="D44" s="66">
        <v>21</v>
      </c>
      <c r="E44" s="66">
        <f t="shared" si="0"/>
        <v>51</v>
      </c>
      <c r="F44" s="66">
        <v>28</v>
      </c>
      <c r="G44" s="66">
        <v>16</v>
      </c>
      <c r="H44" s="66">
        <f t="shared" si="1"/>
        <v>44</v>
      </c>
      <c r="I44" s="66">
        <v>32</v>
      </c>
      <c r="J44" s="66">
        <v>53</v>
      </c>
      <c r="K44" s="66">
        <f t="shared" si="2"/>
        <v>85</v>
      </c>
      <c r="L44" s="66">
        <v>30</v>
      </c>
      <c r="M44" s="66">
        <v>17</v>
      </c>
      <c r="N44" s="66">
        <f t="shared" si="3"/>
        <v>47</v>
      </c>
      <c r="O44" s="66">
        <v>33</v>
      </c>
      <c r="P44" s="66">
        <v>21</v>
      </c>
      <c r="Q44" s="66">
        <f t="shared" si="4"/>
        <v>54</v>
      </c>
      <c r="R44" s="66">
        <v>36</v>
      </c>
      <c r="S44" s="66">
        <v>25</v>
      </c>
      <c r="T44" s="66">
        <f t="shared" si="5"/>
        <v>61</v>
      </c>
      <c r="U44" s="66">
        <v>35</v>
      </c>
      <c r="V44" s="66">
        <v>18</v>
      </c>
      <c r="W44" s="66">
        <f t="shared" si="6"/>
        <v>53</v>
      </c>
      <c r="X44" s="66">
        <v>37</v>
      </c>
      <c r="Y44" s="66">
        <v>47</v>
      </c>
      <c r="Z44" s="9">
        <f t="shared" si="7"/>
        <v>84</v>
      </c>
      <c r="AA44" s="66">
        <f t="shared" si="8"/>
        <v>261</v>
      </c>
      <c r="AB44" s="66">
        <f t="shared" si="9"/>
        <v>218</v>
      </c>
      <c r="AC44" s="89">
        <f t="shared" si="10"/>
        <v>479</v>
      </c>
      <c r="AD44" s="53">
        <f t="shared" si="11"/>
        <v>39.916666666666664</v>
      </c>
      <c r="AE44" s="93">
        <v>6</v>
      </c>
    </row>
    <row r="45" spans="1:31" ht="30.75" customHeight="1" x14ac:dyDescent="0.2">
      <c r="A45" s="92" t="s">
        <v>76</v>
      </c>
      <c r="B45" s="87" t="s">
        <v>128</v>
      </c>
      <c r="C45" s="66">
        <v>48</v>
      </c>
      <c r="D45" s="66">
        <v>46</v>
      </c>
      <c r="E45" s="66">
        <f t="shared" si="0"/>
        <v>94</v>
      </c>
      <c r="F45" s="66">
        <v>46</v>
      </c>
      <c r="G45" s="66">
        <v>56</v>
      </c>
      <c r="H45" s="66">
        <f t="shared" si="1"/>
        <v>102</v>
      </c>
      <c r="I45" s="66">
        <v>43</v>
      </c>
      <c r="J45" s="66">
        <v>96</v>
      </c>
      <c r="K45" s="66">
        <f t="shared" si="2"/>
        <v>139</v>
      </c>
      <c r="L45" s="66">
        <v>46</v>
      </c>
      <c r="M45" s="66">
        <v>54</v>
      </c>
      <c r="N45" s="66">
        <f t="shared" si="3"/>
        <v>100</v>
      </c>
      <c r="O45" s="66">
        <v>48</v>
      </c>
      <c r="P45" s="66">
        <v>73</v>
      </c>
      <c r="Q45" s="66">
        <f t="shared" si="4"/>
        <v>121</v>
      </c>
      <c r="R45" s="66">
        <v>49</v>
      </c>
      <c r="S45" s="66">
        <v>70</v>
      </c>
      <c r="T45" s="66">
        <f t="shared" si="5"/>
        <v>119</v>
      </c>
      <c r="U45" s="66">
        <v>49</v>
      </c>
      <c r="V45" s="66">
        <v>73</v>
      </c>
      <c r="W45" s="66">
        <f t="shared" si="6"/>
        <v>122</v>
      </c>
      <c r="X45" s="66">
        <v>48</v>
      </c>
      <c r="Y45" s="66">
        <v>77</v>
      </c>
      <c r="Z45" s="9">
        <f t="shared" si="7"/>
        <v>125</v>
      </c>
      <c r="AA45" s="66">
        <f t="shared" si="8"/>
        <v>377</v>
      </c>
      <c r="AB45" s="66">
        <f t="shared" si="9"/>
        <v>545</v>
      </c>
      <c r="AC45" s="89">
        <f t="shared" si="10"/>
        <v>922</v>
      </c>
      <c r="AD45" s="53">
        <f t="shared" si="11"/>
        <v>76.833333333333329</v>
      </c>
      <c r="AE45" s="93">
        <v>0</v>
      </c>
    </row>
    <row r="46" spans="1:31" ht="30.75" customHeight="1" x14ac:dyDescent="0.2">
      <c r="A46" s="92" t="s">
        <v>77</v>
      </c>
      <c r="B46" s="87" t="s">
        <v>129</v>
      </c>
      <c r="C46" s="66">
        <v>46</v>
      </c>
      <c r="D46" s="66">
        <v>43</v>
      </c>
      <c r="E46" s="66">
        <f t="shared" si="0"/>
        <v>89</v>
      </c>
      <c r="F46" s="66">
        <v>40</v>
      </c>
      <c r="G46" s="66">
        <v>51</v>
      </c>
      <c r="H46" s="66">
        <f t="shared" si="1"/>
        <v>91</v>
      </c>
      <c r="I46" s="66">
        <v>40</v>
      </c>
      <c r="J46" s="66">
        <v>68</v>
      </c>
      <c r="K46" s="66">
        <f t="shared" si="2"/>
        <v>108</v>
      </c>
      <c r="L46" s="66">
        <v>42</v>
      </c>
      <c r="M46" s="66">
        <v>42</v>
      </c>
      <c r="N46" s="66">
        <f t="shared" si="3"/>
        <v>84</v>
      </c>
      <c r="O46" s="66">
        <v>48</v>
      </c>
      <c r="P46" s="66">
        <v>79</v>
      </c>
      <c r="Q46" s="66">
        <f t="shared" si="4"/>
        <v>127</v>
      </c>
      <c r="R46" s="66">
        <v>45</v>
      </c>
      <c r="S46" s="66">
        <v>44</v>
      </c>
      <c r="T46" s="66">
        <f t="shared" si="5"/>
        <v>89</v>
      </c>
      <c r="U46" s="66">
        <v>49</v>
      </c>
      <c r="V46" s="66">
        <v>22</v>
      </c>
      <c r="W46" s="66">
        <f t="shared" si="6"/>
        <v>71</v>
      </c>
      <c r="X46" s="66">
        <v>43</v>
      </c>
      <c r="Y46" s="66">
        <v>62</v>
      </c>
      <c r="Z46" s="9">
        <f t="shared" si="7"/>
        <v>105</v>
      </c>
      <c r="AA46" s="66">
        <f t="shared" si="8"/>
        <v>353</v>
      </c>
      <c r="AB46" s="66">
        <f t="shared" si="9"/>
        <v>411</v>
      </c>
      <c r="AC46" s="89">
        <f t="shared" si="10"/>
        <v>764</v>
      </c>
      <c r="AD46" s="53">
        <f t="shared" si="11"/>
        <v>63.666666666666664</v>
      </c>
      <c r="AE46" s="93">
        <v>1</v>
      </c>
    </row>
    <row r="47" spans="1:31" ht="30.75" customHeight="1" x14ac:dyDescent="0.2">
      <c r="A47" s="92" t="s">
        <v>78</v>
      </c>
      <c r="B47" s="87" t="s">
        <v>130</v>
      </c>
      <c r="C47" s="66">
        <v>38</v>
      </c>
      <c r="D47" s="66">
        <v>29</v>
      </c>
      <c r="E47" s="66">
        <f t="shared" si="0"/>
        <v>67</v>
      </c>
      <c r="F47" s="66">
        <v>40</v>
      </c>
      <c r="G47" s="66">
        <v>49</v>
      </c>
      <c r="H47" s="66">
        <f t="shared" si="1"/>
        <v>89</v>
      </c>
      <c r="I47" s="66">
        <v>39</v>
      </c>
      <c r="J47" s="66">
        <v>67</v>
      </c>
      <c r="K47" s="66">
        <f t="shared" si="2"/>
        <v>106</v>
      </c>
      <c r="L47" s="66">
        <v>37</v>
      </c>
      <c r="M47" s="66">
        <v>40</v>
      </c>
      <c r="N47" s="66">
        <f t="shared" si="3"/>
        <v>77</v>
      </c>
      <c r="O47" s="66">
        <v>41</v>
      </c>
      <c r="P47" s="66">
        <v>40</v>
      </c>
      <c r="Q47" s="66">
        <f t="shared" si="4"/>
        <v>81</v>
      </c>
      <c r="R47" s="66">
        <v>41</v>
      </c>
      <c r="S47" s="66">
        <v>48</v>
      </c>
      <c r="T47" s="66">
        <f t="shared" si="5"/>
        <v>89</v>
      </c>
      <c r="U47" s="66">
        <v>47</v>
      </c>
      <c r="V47" s="66">
        <v>79</v>
      </c>
      <c r="W47" s="66">
        <f t="shared" si="6"/>
        <v>126</v>
      </c>
      <c r="X47" s="66">
        <v>41</v>
      </c>
      <c r="Y47" s="66">
        <v>76</v>
      </c>
      <c r="Z47" s="9">
        <f t="shared" si="7"/>
        <v>117</v>
      </c>
      <c r="AA47" s="66">
        <f t="shared" si="8"/>
        <v>324</v>
      </c>
      <c r="AB47" s="66">
        <f t="shared" si="9"/>
        <v>428</v>
      </c>
      <c r="AC47" s="89">
        <f t="shared" si="10"/>
        <v>752</v>
      </c>
      <c r="AD47" s="53">
        <f t="shared" si="11"/>
        <v>62.666666666666664</v>
      </c>
      <c r="AE47" s="93">
        <v>1</v>
      </c>
    </row>
    <row r="48" spans="1:31" ht="30.75" customHeight="1" x14ac:dyDescent="0.2">
      <c r="A48" s="92" t="s">
        <v>79</v>
      </c>
      <c r="B48" s="88" t="s">
        <v>131</v>
      </c>
      <c r="C48" s="66">
        <v>43</v>
      </c>
      <c r="D48" s="66">
        <v>42</v>
      </c>
      <c r="E48" s="66">
        <f t="shared" si="0"/>
        <v>85</v>
      </c>
      <c r="F48" s="66">
        <v>42</v>
      </c>
      <c r="G48" s="66">
        <v>52</v>
      </c>
      <c r="H48" s="66">
        <f t="shared" si="1"/>
        <v>94</v>
      </c>
      <c r="I48" s="66">
        <v>42</v>
      </c>
      <c r="J48" s="66">
        <v>75</v>
      </c>
      <c r="K48" s="66">
        <f t="shared" si="2"/>
        <v>117</v>
      </c>
      <c r="L48" s="66">
        <v>42</v>
      </c>
      <c r="M48" s="66">
        <v>46</v>
      </c>
      <c r="N48" s="66">
        <f t="shared" si="3"/>
        <v>88</v>
      </c>
      <c r="O48" s="66">
        <v>46</v>
      </c>
      <c r="P48" s="66">
        <v>62</v>
      </c>
      <c r="Q48" s="66">
        <f t="shared" si="4"/>
        <v>108</v>
      </c>
      <c r="R48" s="66">
        <v>44</v>
      </c>
      <c r="S48" s="66">
        <v>43</v>
      </c>
      <c r="T48" s="66">
        <f t="shared" si="5"/>
        <v>87</v>
      </c>
      <c r="U48" s="66">
        <v>46</v>
      </c>
      <c r="V48" s="66">
        <v>78</v>
      </c>
      <c r="W48" s="66">
        <f t="shared" si="6"/>
        <v>124</v>
      </c>
      <c r="X48" s="66">
        <v>44</v>
      </c>
      <c r="Y48" s="66">
        <v>68</v>
      </c>
      <c r="Z48" s="9">
        <f t="shared" si="7"/>
        <v>112</v>
      </c>
      <c r="AA48" s="66">
        <f t="shared" si="8"/>
        <v>349</v>
      </c>
      <c r="AB48" s="66">
        <f t="shared" si="9"/>
        <v>466</v>
      </c>
      <c r="AC48" s="89">
        <f t="shared" si="10"/>
        <v>815</v>
      </c>
      <c r="AD48" s="53">
        <f t="shared" si="11"/>
        <v>67.916666666666671</v>
      </c>
      <c r="AE48" s="93">
        <v>0</v>
      </c>
    </row>
    <row r="49" spans="1:31" ht="30.75" customHeight="1" x14ac:dyDescent="0.2">
      <c r="A49" s="92" t="s">
        <v>80</v>
      </c>
      <c r="B49" s="88" t="s">
        <v>132</v>
      </c>
      <c r="C49" s="66">
        <v>47</v>
      </c>
      <c r="D49" s="66">
        <v>55</v>
      </c>
      <c r="E49" s="66">
        <f t="shared" si="0"/>
        <v>102</v>
      </c>
      <c r="F49" s="66">
        <v>44</v>
      </c>
      <c r="G49" s="66">
        <v>62</v>
      </c>
      <c r="H49" s="66">
        <f t="shared" si="1"/>
        <v>106</v>
      </c>
      <c r="I49" s="66">
        <v>43</v>
      </c>
      <c r="J49" s="66">
        <v>69</v>
      </c>
      <c r="K49" s="66">
        <f t="shared" si="2"/>
        <v>112</v>
      </c>
      <c r="L49" s="66">
        <v>46</v>
      </c>
      <c r="M49" s="66">
        <v>49</v>
      </c>
      <c r="N49" s="66">
        <f t="shared" si="3"/>
        <v>95</v>
      </c>
      <c r="O49" s="66">
        <v>46</v>
      </c>
      <c r="P49" s="66">
        <v>80</v>
      </c>
      <c r="Q49" s="66">
        <f t="shared" si="4"/>
        <v>126</v>
      </c>
      <c r="R49" s="66">
        <v>47</v>
      </c>
      <c r="S49" s="66">
        <v>57</v>
      </c>
      <c r="T49" s="66">
        <f t="shared" si="5"/>
        <v>104</v>
      </c>
      <c r="U49" s="66">
        <v>44</v>
      </c>
      <c r="V49" s="66">
        <v>76</v>
      </c>
      <c r="W49" s="66">
        <f t="shared" si="6"/>
        <v>120</v>
      </c>
      <c r="X49" s="66">
        <v>44</v>
      </c>
      <c r="Y49" s="66">
        <v>72</v>
      </c>
      <c r="Z49" s="9">
        <f t="shared" si="7"/>
        <v>116</v>
      </c>
      <c r="AA49" s="66">
        <f t="shared" si="8"/>
        <v>361</v>
      </c>
      <c r="AB49" s="66">
        <f t="shared" si="9"/>
        <v>520</v>
      </c>
      <c r="AC49" s="89">
        <f t="shared" si="10"/>
        <v>881</v>
      </c>
      <c r="AD49" s="53">
        <f t="shared" si="11"/>
        <v>73.416666666666671</v>
      </c>
      <c r="AE49" s="93">
        <v>0</v>
      </c>
    </row>
    <row r="50" spans="1:31" ht="30.75" customHeight="1" x14ac:dyDescent="0.2">
      <c r="A50" s="92" t="s">
        <v>81</v>
      </c>
      <c r="B50" s="88" t="s">
        <v>133</v>
      </c>
      <c r="C50" s="66">
        <v>37</v>
      </c>
      <c r="D50" s="66">
        <v>40</v>
      </c>
      <c r="E50" s="66">
        <f t="shared" si="0"/>
        <v>77</v>
      </c>
      <c r="F50" s="66">
        <v>41</v>
      </c>
      <c r="G50" s="66">
        <v>40</v>
      </c>
      <c r="H50" s="66">
        <f t="shared" si="1"/>
        <v>81</v>
      </c>
      <c r="I50" s="66">
        <v>40</v>
      </c>
      <c r="J50" s="66">
        <v>70</v>
      </c>
      <c r="K50" s="66">
        <f t="shared" si="2"/>
        <v>110</v>
      </c>
      <c r="L50" s="66">
        <v>39</v>
      </c>
      <c r="M50" s="66">
        <v>44</v>
      </c>
      <c r="N50" s="66">
        <f t="shared" si="3"/>
        <v>83</v>
      </c>
      <c r="O50" s="66">
        <v>41</v>
      </c>
      <c r="P50" s="66">
        <v>61</v>
      </c>
      <c r="Q50" s="66">
        <f t="shared" si="4"/>
        <v>102</v>
      </c>
      <c r="R50" s="66">
        <v>45</v>
      </c>
      <c r="S50" s="66">
        <v>50</v>
      </c>
      <c r="T50" s="66">
        <f t="shared" si="5"/>
        <v>95</v>
      </c>
      <c r="U50" s="66">
        <v>40</v>
      </c>
      <c r="V50" s="66">
        <v>76</v>
      </c>
      <c r="W50" s="66">
        <f t="shared" si="6"/>
        <v>116</v>
      </c>
      <c r="X50" s="66">
        <v>43</v>
      </c>
      <c r="Y50" s="66">
        <v>67</v>
      </c>
      <c r="Z50" s="9">
        <f t="shared" si="7"/>
        <v>110</v>
      </c>
      <c r="AA50" s="66">
        <f t="shared" si="8"/>
        <v>326</v>
      </c>
      <c r="AB50" s="66">
        <f t="shared" si="9"/>
        <v>448</v>
      </c>
      <c r="AC50" s="89">
        <f t="shared" si="10"/>
        <v>774</v>
      </c>
      <c r="AD50" s="53">
        <f t="shared" si="11"/>
        <v>64.5</v>
      </c>
      <c r="AE50" s="93">
        <v>0</v>
      </c>
    </row>
    <row r="51" spans="1:31" ht="30.75" customHeight="1" x14ac:dyDescent="0.2">
      <c r="A51" s="92" t="s">
        <v>82</v>
      </c>
      <c r="B51" s="88" t="s">
        <v>134</v>
      </c>
      <c r="C51" s="66">
        <v>38</v>
      </c>
      <c r="D51" s="66">
        <v>31</v>
      </c>
      <c r="E51" s="66">
        <f t="shared" si="0"/>
        <v>69</v>
      </c>
      <c r="F51" s="66">
        <v>37</v>
      </c>
      <c r="G51" s="66">
        <v>40</v>
      </c>
      <c r="H51" s="66">
        <f t="shared" si="1"/>
        <v>77</v>
      </c>
      <c r="I51" s="66">
        <v>38</v>
      </c>
      <c r="J51" s="66">
        <v>79</v>
      </c>
      <c r="K51" s="66">
        <f t="shared" si="2"/>
        <v>117</v>
      </c>
      <c r="L51" s="66">
        <v>33</v>
      </c>
      <c r="M51" s="66">
        <v>29</v>
      </c>
      <c r="N51" s="66">
        <f t="shared" si="3"/>
        <v>62</v>
      </c>
      <c r="O51" s="66">
        <v>43</v>
      </c>
      <c r="P51" s="66">
        <v>67</v>
      </c>
      <c r="Q51" s="66">
        <f t="shared" si="4"/>
        <v>110</v>
      </c>
      <c r="R51" s="66">
        <v>45</v>
      </c>
      <c r="S51" s="66">
        <v>57</v>
      </c>
      <c r="T51" s="66">
        <f t="shared" si="5"/>
        <v>102</v>
      </c>
      <c r="U51" s="66">
        <v>38</v>
      </c>
      <c r="V51" s="66">
        <v>29</v>
      </c>
      <c r="W51" s="66">
        <f t="shared" si="6"/>
        <v>67</v>
      </c>
      <c r="X51" s="66">
        <v>44</v>
      </c>
      <c r="Y51" s="66">
        <v>72</v>
      </c>
      <c r="Z51" s="9">
        <f t="shared" si="7"/>
        <v>116</v>
      </c>
      <c r="AA51" s="66">
        <f t="shared" si="8"/>
        <v>316</v>
      </c>
      <c r="AB51" s="66">
        <f t="shared" si="9"/>
        <v>404</v>
      </c>
      <c r="AC51" s="89">
        <f t="shared" si="10"/>
        <v>720</v>
      </c>
      <c r="AD51" s="53">
        <f t="shared" si="11"/>
        <v>60</v>
      </c>
      <c r="AE51" s="93">
        <v>0</v>
      </c>
    </row>
    <row r="52" spans="1:31" ht="30.75" customHeight="1" x14ac:dyDescent="0.2">
      <c r="A52" s="92" t="s">
        <v>83</v>
      </c>
      <c r="B52" s="88" t="s">
        <v>140</v>
      </c>
      <c r="C52" s="66">
        <v>42</v>
      </c>
      <c r="D52" s="66">
        <v>58</v>
      </c>
      <c r="E52" s="66">
        <f t="shared" si="0"/>
        <v>100</v>
      </c>
      <c r="F52" s="66">
        <v>38</v>
      </c>
      <c r="G52" s="66">
        <v>49</v>
      </c>
      <c r="H52" s="66">
        <f t="shared" si="1"/>
        <v>87</v>
      </c>
      <c r="I52" s="66">
        <v>40</v>
      </c>
      <c r="J52" s="66">
        <v>72</v>
      </c>
      <c r="K52" s="66">
        <f t="shared" si="2"/>
        <v>112</v>
      </c>
      <c r="L52" s="66">
        <v>31</v>
      </c>
      <c r="M52" s="66">
        <v>52</v>
      </c>
      <c r="N52" s="66">
        <f t="shared" si="3"/>
        <v>83</v>
      </c>
      <c r="O52" s="66">
        <v>45</v>
      </c>
      <c r="P52" s="66">
        <v>69</v>
      </c>
      <c r="Q52" s="66">
        <f t="shared" si="4"/>
        <v>114</v>
      </c>
      <c r="R52" s="66">
        <v>44</v>
      </c>
      <c r="S52" s="66">
        <v>55</v>
      </c>
      <c r="T52" s="66">
        <f t="shared" si="5"/>
        <v>99</v>
      </c>
      <c r="U52" s="66">
        <v>38</v>
      </c>
      <c r="V52" s="66">
        <v>75</v>
      </c>
      <c r="W52" s="66">
        <f t="shared" si="6"/>
        <v>113</v>
      </c>
      <c r="X52" s="66">
        <v>49</v>
      </c>
      <c r="Y52" s="66">
        <v>66</v>
      </c>
      <c r="Z52" s="9">
        <f t="shared" si="7"/>
        <v>115</v>
      </c>
      <c r="AA52" s="66">
        <f t="shared" si="8"/>
        <v>327</v>
      </c>
      <c r="AB52" s="66">
        <f t="shared" si="9"/>
        <v>496</v>
      </c>
      <c r="AC52" s="89">
        <f t="shared" si="10"/>
        <v>823</v>
      </c>
      <c r="AD52" s="53">
        <f t="shared" si="11"/>
        <v>68.583333333333329</v>
      </c>
      <c r="AE52" s="93">
        <v>0</v>
      </c>
    </row>
    <row r="53" spans="1:31" ht="30.75" customHeight="1" x14ac:dyDescent="0.2">
      <c r="A53" s="92" t="s">
        <v>84</v>
      </c>
      <c r="B53" s="88" t="s">
        <v>135</v>
      </c>
      <c r="C53" s="66">
        <v>46</v>
      </c>
      <c r="D53" s="66">
        <v>58</v>
      </c>
      <c r="E53" s="66">
        <f t="shared" si="0"/>
        <v>104</v>
      </c>
      <c r="F53" s="66">
        <v>39</v>
      </c>
      <c r="G53" s="66">
        <v>40</v>
      </c>
      <c r="H53" s="66">
        <f t="shared" si="1"/>
        <v>79</v>
      </c>
      <c r="I53" s="66">
        <v>37</v>
      </c>
      <c r="J53" s="66">
        <v>50</v>
      </c>
      <c r="K53" s="66">
        <f t="shared" si="2"/>
        <v>87</v>
      </c>
      <c r="L53" s="66">
        <v>42</v>
      </c>
      <c r="M53" s="66">
        <v>50</v>
      </c>
      <c r="N53" s="66">
        <f t="shared" si="3"/>
        <v>92</v>
      </c>
      <c r="O53" s="66">
        <v>43</v>
      </c>
      <c r="P53" s="66">
        <v>54</v>
      </c>
      <c r="Q53" s="66">
        <f t="shared" si="4"/>
        <v>97</v>
      </c>
      <c r="R53" s="66">
        <v>42</v>
      </c>
      <c r="S53" s="66">
        <v>41</v>
      </c>
      <c r="T53" s="66">
        <f t="shared" si="5"/>
        <v>83</v>
      </c>
      <c r="U53" s="66">
        <v>48</v>
      </c>
      <c r="V53" s="66">
        <v>79</v>
      </c>
      <c r="W53" s="66">
        <f t="shared" si="6"/>
        <v>127</v>
      </c>
      <c r="X53" s="66">
        <v>44</v>
      </c>
      <c r="Y53" s="66">
        <v>80</v>
      </c>
      <c r="Z53" s="9">
        <f t="shared" si="7"/>
        <v>124</v>
      </c>
      <c r="AA53" s="66">
        <f t="shared" si="8"/>
        <v>341</v>
      </c>
      <c r="AB53" s="66">
        <f t="shared" si="9"/>
        <v>452</v>
      </c>
      <c r="AC53" s="89">
        <f t="shared" si="10"/>
        <v>793</v>
      </c>
      <c r="AD53" s="53">
        <f t="shared" si="11"/>
        <v>66.083333333333329</v>
      </c>
      <c r="AE53" s="93">
        <v>0</v>
      </c>
    </row>
    <row r="54" spans="1:31" ht="30.75" customHeight="1" x14ac:dyDescent="0.2">
      <c r="A54" s="92" t="s">
        <v>85</v>
      </c>
      <c r="B54" s="88" t="s">
        <v>136</v>
      </c>
      <c r="C54" s="66">
        <v>45</v>
      </c>
      <c r="D54" s="66">
        <v>48</v>
      </c>
      <c r="E54" s="66">
        <f t="shared" si="0"/>
        <v>93</v>
      </c>
      <c r="F54" s="66">
        <v>40</v>
      </c>
      <c r="G54" s="66">
        <v>49</v>
      </c>
      <c r="H54" s="66">
        <f t="shared" si="1"/>
        <v>89</v>
      </c>
      <c r="I54" s="66">
        <v>38</v>
      </c>
      <c r="J54" s="66">
        <v>70</v>
      </c>
      <c r="K54" s="66">
        <f t="shared" si="2"/>
        <v>108</v>
      </c>
      <c r="L54" s="66">
        <v>39</v>
      </c>
      <c r="M54" s="66">
        <v>40</v>
      </c>
      <c r="N54" s="66">
        <f t="shared" si="3"/>
        <v>79</v>
      </c>
      <c r="O54" s="66">
        <v>46</v>
      </c>
      <c r="P54" s="66">
        <v>80</v>
      </c>
      <c r="Q54" s="66">
        <f t="shared" si="4"/>
        <v>126</v>
      </c>
      <c r="R54" s="66">
        <v>43</v>
      </c>
      <c r="S54" s="66">
        <v>44</v>
      </c>
      <c r="T54" s="66">
        <f t="shared" si="5"/>
        <v>87</v>
      </c>
      <c r="U54" s="66">
        <v>47</v>
      </c>
      <c r="V54" s="66">
        <v>79</v>
      </c>
      <c r="W54" s="66">
        <f t="shared" si="6"/>
        <v>126</v>
      </c>
      <c r="X54" s="66">
        <v>45</v>
      </c>
      <c r="Y54" s="66">
        <v>72</v>
      </c>
      <c r="Z54" s="9">
        <f t="shared" si="7"/>
        <v>117</v>
      </c>
      <c r="AA54" s="66">
        <f t="shared" si="8"/>
        <v>343</v>
      </c>
      <c r="AB54" s="66">
        <f t="shared" si="9"/>
        <v>482</v>
      </c>
      <c r="AC54" s="89">
        <f t="shared" si="10"/>
        <v>825</v>
      </c>
      <c r="AD54" s="53">
        <f t="shared" si="11"/>
        <v>68.75</v>
      </c>
      <c r="AE54" s="93">
        <v>0</v>
      </c>
    </row>
    <row r="55" spans="1:31" ht="30.75" customHeight="1" x14ac:dyDescent="0.2">
      <c r="A55" s="92" t="s">
        <v>86</v>
      </c>
      <c r="B55" s="88" t="s">
        <v>137</v>
      </c>
      <c r="C55" s="66">
        <v>40</v>
      </c>
      <c r="D55" s="66">
        <v>40</v>
      </c>
      <c r="E55" s="66">
        <f t="shared" si="0"/>
        <v>80</v>
      </c>
      <c r="F55" s="66">
        <v>38</v>
      </c>
      <c r="G55" s="66">
        <v>31</v>
      </c>
      <c r="H55" s="66">
        <f t="shared" si="1"/>
        <v>69</v>
      </c>
      <c r="I55" s="66">
        <v>39</v>
      </c>
      <c r="J55" s="66">
        <v>51</v>
      </c>
      <c r="K55" s="66">
        <f t="shared" si="2"/>
        <v>90</v>
      </c>
      <c r="L55" s="66">
        <v>39</v>
      </c>
      <c r="M55" s="66">
        <v>43</v>
      </c>
      <c r="N55" s="66">
        <f t="shared" si="3"/>
        <v>82</v>
      </c>
      <c r="O55" s="66">
        <v>42</v>
      </c>
      <c r="P55" s="66">
        <v>34</v>
      </c>
      <c r="Q55" s="66">
        <f t="shared" si="4"/>
        <v>76</v>
      </c>
      <c r="R55" s="66">
        <v>43</v>
      </c>
      <c r="S55" s="66">
        <v>33</v>
      </c>
      <c r="T55" s="66">
        <f t="shared" si="5"/>
        <v>76</v>
      </c>
      <c r="U55" s="66">
        <v>40</v>
      </c>
      <c r="V55" s="66">
        <v>66</v>
      </c>
      <c r="W55" s="66">
        <f t="shared" si="6"/>
        <v>106</v>
      </c>
      <c r="X55" s="66">
        <v>43</v>
      </c>
      <c r="Y55" s="66">
        <v>72</v>
      </c>
      <c r="Z55" s="9">
        <f t="shared" si="7"/>
        <v>115</v>
      </c>
      <c r="AA55" s="66">
        <f t="shared" si="8"/>
        <v>324</v>
      </c>
      <c r="AB55" s="66">
        <f t="shared" si="9"/>
        <v>370</v>
      </c>
      <c r="AC55" s="89">
        <f t="shared" si="10"/>
        <v>694</v>
      </c>
      <c r="AD55" s="53">
        <f t="shared" si="11"/>
        <v>57.833333333333336</v>
      </c>
      <c r="AE55" s="93">
        <v>3</v>
      </c>
    </row>
    <row r="56" spans="1:31" ht="30.75" customHeight="1" x14ac:dyDescent="0.2">
      <c r="A56" s="92" t="s">
        <v>87</v>
      </c>
      <c r="B56" s="88" t="s">
        <v>138</v>
      </c>
      <c r="C56" s="66">
        <v>39</v>
      </c>
      <c r="D56" s="66">
        <v>25</v>
      </c>
      <c r="E56" s="66">
        <f t="shared" si="0"/>
        <v>64</v>
      </c>
      <c r="F56" s="66">
        <v>35</v>
      </c>
      <c r="G56" s="66">
        <v>27</v>
      </c>
      <c r="H56" s="66">
        <f t="shared" si="1"/>
        <v>62</v>
      </c>
      <c r="I56" s="66">
        <v>37</v>
      </c>
      <c r="J56" s="66">
        <v>33</v>
      </c>
      <c r="K56" s="66">
        <f t="shared" si="2"/>
        <v>70</v>
      </c>
      <c r="L56" s="66">
        <v>37</v>
      </c>
      <c r="M56" s="66">
        <v>41</v>
      </c>
      <c r="N56" s="66">
        <f t="shared" si="3"/>
        <v>78</v>
      </c>
      <c r="O56" s="66">
        <v>42</v>
      </c>
      <c r="P56" s="66">
        <v>30</v>
      </c>
      <c r="Q56" s="66">
        <f t="shared" si="4"/>
        <v>72</v>
      </c>
      <c r="R56" s="66">
        <v>42</v>
      </c>
      <c r="S56" s="66">
        <v>43</v>
      </c>
      <c r="T56" s="66">
        <f t="shared" si="5"/>
        <v>85</v>
      </c>
      <c r="U56" s="66">
        <v>40</v>
      </c>
      <c r="V56" s="66">
        <v>27</v>
      </c>
      <c r="W56" s="66">
        <f t="shared" si="6"/>
        <v>67</v>
      </c>
      <c r="X56" s="66">
        <v>42</v>
      </c>
      <c r="Y56" s="66">
        <v>42</v>
      </c>
      <c r="Z56" s="9">
        <f t="shared" si="7"/>
        <v>84</v>
      </c>
      <c r="AA56" s="66">
        <f t="shared" si="8"/>
        <v>314</v>
      </c>
      <c r="AB56" s="66">
        <f t="shared" si="9"/>
        <v>268</v>
      </c>
      <c r="AC56" s="89">
        <f t="shared" si="10"/>
        <v>582</v>
      </c>
      <c r="AD56" s="53">
        <f t="shared" si="11"/>
        <v>48.5</v>
      </c>
      <c r="AE56" s="93">
        <v>5</v>
      </c>
    </row>
    <row r="57" spans="1:31" ht="30.75" customHeight="1" x14ac:dyDescent="0.2">
      <c r="A57" s="92" t="s">
        <v>88</v>
      </c>
      <c r="B57" s="88" t="s">
        <v>139</v>
      </c>
      <c r="C57" s="66">
        <v>39</v>
      </c>
      <c r="D57" s="66">
        <v>41</v>
      </c>
      <c r="E57" s="66">
        <f t="shared" si="0"/>
        <v>80</v>
      </c>
      <c r="F57" s="66">
        <v>36</v>
      </c>
      <c r="G57" s="66">
        <v>40</v>
      </c>
      <c r="H57" s="66">
        <f t="shared" si="1"/>
        <v>76</v>
      </c>
      <c r="I57" s="66">
        <v>39</v>
      </c>
      <c r="J57" s="66">
        <v>55</v>
      </c>
      <c r="K57" s="66">
        <f>(I57+J57)</f>
        <v>94</v>
      </c>
      <c r="L57" s="66">
        <v>35</v>
      </c>
      <c r="M57" s="66">
        <v>25</v>
      </c>
      <c r="N57" s="66">
        <f t="shared" si="3"/>
        <v>60</v>
      </c>
      <c r="O57" s="66">
        <v>41</v>
      </c>
      <c r="P57" s="66">
        <v>60</v>
      </c>
      <c r="Q57" s="66">
        <f t="shared" si="4"/>
        <v>101</v>
      </c>
      <c r="R57" s="66">
        <v>31</v>
      </c>
      <c r="S57" s="66">
        <v>40</v>
      </c>
      <c r="T57" s="66">
        <f t="shared" si="5"/>
        <v>71</v>
      </c>
      <c r="U57" s="66">
        <v>44</v>
      </c>
      <c r="V57" s="66">
        <v>59</v>
      </c>
      <c r="W57" s="66">
        <f t="shared" si="6"/>
        <v>103</v>
      </c>
      <c r="X57" s="66">
        <v>42</v>
      </c>
      <c r="Y57" s="66">
        <v>61</v>
      </c>
      <c r="Z57" s="9">
        <f t="shared" si="7"/>
        <v>103</v>
      </c>
      <c r="AA57" s="66">
        <f t="shared" si="8"/>
        <v>307</v>
      </c>
      <c r="AB57" s="66">
        <f t="shared" si="9"/>
        <v>381</v>
      </c>
      <c r="AC57" s="89">
        <f t="shared" si="10"/>
        <v>688</v>
      </c>
      <c r="AD57" s="53">
        <f t="shared" si="11"/>
        <v>57.333333333333336</v>
      </c>
      <c r="AE57" s="93">
        <v>2</v>
      </c>
    </row>
    <row r="58" spans="1:31" ht="30.75" customHeight="1" x14ac:dyDescent="0.2">
      <c r="A58" s="5"/>
      <c r="B58" s="86"/>
      <c r="C58" s="158"/>
      <c r="D58" s="54"/>
      <c r="E58" s="54"/>
      <c r="F58" s="6"/>
      <c r="G58" s="54"/>
      <c r="H58" s="54"/>
      <c r="I58" s="6"/>
      <c r="J58" s="54"/>
      <c r="K58" s="159"/>
      <c r="L58" s="6"/>
      <c r="M58" s="54"/>
      <c r="N58" s="6"/>
      <c r="O58" s="6"/>
      <c r="P58" s="6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1"/>
      <c r="AC58" s="162"/>
      <c r="AD58" s="6"/>
      <c r="AE58" s="1"/>
    </row>
    <row r="59" spans="1:31" ht="30.75" customHeight="1" x14ac:dyDescent="0.2">
      <c r="A59" s="5"/>
      <c r="B59" s="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2"/>
      <c r="AB59" s="42"/>
      <c r="AC59" s="42"/>
      <c r="AD59" s="25"/>
      <c r="AE59" s="1"/>
    </row>
    <row r="60" spans="1:31" ht="30.75" customHeight="1" x14ac:dyDescent="0.2">
      <c r="A60" s="152" t="s">
        <v>168</v>
      </c>
      <c r="B60" s="152"/>
      <c r="C60" s="70"/>
      <c r="D60" s="70"/>
      <c r="E60" s="70"/>
      <c r="F60" s="70"/>
      <c r="G60" s="10"/>
      <c r="H60" s="10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D60" s="26"/>
      <c r="AE60" s="1"/>
    </row>
    <row r="61" spans="1:31" ht="30.75" customHeight="1" x14ac:dyDescent="0.2">
      <c r="A61" s="41"/>
      <c r="B61" s="153" t="s">
        <v>36</v>
      </c>
      <c r="C61" s="70"/>
      <c r="D61" s="70"/>
      <c r="E61" s="70"/>
      <c r="F61" s="70"/>
      <c r="G61" s="10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B61" s="8"/>
      <c r="AD61" s="26"/>
      <c r="AE61" s="1"/>
    </row>
    <row r="62" spans="1:31" ht="30.75" customHeight="1" x14ac:dyDescent="0.2">
      <c r="A62" s="41"/>
      <c r="B62" s="26" t="s">
        <v>169</v>
      </c>
      <c r="C62" s="70"/>
      <c r="D62" s="70"/>
      <c r="E62" s="70"/>
      <c r="F62" s="70"/>
      <c r="G62" s="10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B62" s="8"/>
      <c r="AD62" s="26"/>
      <c r="AE62" s="1"/>
    </row>
    <row r="63" spans="1:31" ht="30.75" customHeight="1" x14ac:dyDescent="0.2">
      <c r="A63" s="41"/>
      <c r="B63" s="154"/>
      <c r="C63" s="154"/>
      <c r="D63" s="154"/>
      <c r="E63" s="154"/>
      <c r="F63" s="154"/>
      <c r="G63" s="10"/>
      <c r="H63" s="10"/>
      <c r="AD63" s="26"/>
      <c r="AE63" s="1"/>
    </row>
    <row r="64" spans="1:31" ht="30.75" customHeight="1" x14ac:dyDescent="0.2">
      <c r="A64" s="154"/>
      <c r="B64" s="154"/>
      <c r="C64" s="154"/>
      <c r="D64" s="154"/>
      <c r="E64" s="154"/>
      <c r="F64" s="154"/>
      <c r="G64" s="10"/>
      <c r="H64" s="10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D64" s="26"/>
      <c r="AE64" s="1"/>
    </row>
    <row r="65" spans="1:31" ht="44.25" customHeight="1" x14ac:dyDescent="0.2">
      <c r="A65" s="156"/>
      <c r="B65" s="157"/>
      <c r="C65" s="157"/>
      <c r="D65" s="157"/>
      <c r="E65" s="157"/>
      <c r="F65" s="157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D65" s="26"/>
      <c r="AE65" s="1"/>
    </row>
    <row r="66" spans="1:31" ht="30.75" customHeight="1" x14ac:dyDescent="0.3">
      <c r="B66" s="86"/>
      <c r="C66" s="41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B66" s="26" t="s">
        <v>5</v>
      </c>
      <c r="AE66" s="1"/>
    </row>
    <row r="67" spans="1:31" ht="33.75" customHeight="1" x14ac:dyDescent="0.3">
      <c r="B67" s="86"/>
      <c r="C67" s="41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E67" s="1"/>
    </row>
    <row r="68" spans="1:31" ht="33.75" customHeight="1" x14ac:dyDescent="0.3">
      <c r="A68" s="41"/>
      <c r="B68" s="21"/>
      <c r="C68" s="41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E68" s="1"/>
    </row>
    <row r="69" spans="1:31" ht="27.75" customHeight="1" x14ac:dyDescent="0.35">
      <c r="A69" s="10"/>
      <c r="B69" s="10"/>
      <c r="C69" s="11"/>
      <c r="D69" s="10"/>
      <c r="E69" s="10"/>
      <c r="F69" s="12"/>
      <c r="G69" s="10"/>
      <c r="H69" s="10"/>
      <c r="I69" s="10"/>
      <c r="J69" s="10"/>
      <c r="K69" s="10"/>
      <c r="L69" s="10"/>
      <c r="M69" s="10"/>
      <c r="N69" s="10"/>
      <c r="O69" s="13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  <c r="AE69" s="26"/>
    </row>
    <row r="70" spans="1:31" ht="27.75" customHeight="1" x14ac:dyDescent="0.2">
      <c r="B70" s="8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E70" s="26"/>
    </row>
    <row r="71" spans="1:31" ht="27.75" customHeight="1" x14ac:dyDescent="0.2">
      <c r="A71" s="54"/>
      <c r="B71" s="5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E71" s="26"/>
    </row>
    <row r="72" spans="1:31" ht="27.75" customHeight="1" x14ac:dyDescent="0.2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E72" s="26"/>
    </row>
    <row r="73" spans="1:31" ht="44.25" customHeight="1" x14ac:dyDescent="0.2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E73" s="26"/>
    </row>
    <row r="74" spans="1:31" ht="43.5" customHeight="1" x14ac:dyDescent="0.2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E74" s="26"/>
    </row>
    <row r="75" spans="1:31" ht="32.25" customHeight="1" x14ac:dyDescent="0.2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E75" s="26"/>
    </row>
    <row r="76" spans="1:31" ht="32.25" customHeight="1" x14ac:dyDescent="0.2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E76" s="26"/>
    </row>
    <row r="77" spans="1:31" ht="32.25" customHeight="1" x14ac:dyDescent="0.2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E77" s="26"/>
    </row>
    <row r="78" spans="1:31" ht="32.25" customHeight="1" x14ac:dyDescent="0.2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E78" s="26"/>
    </row>
    <row r="79" spans="1:31" ht="27.75" customHeight="1" x14ac:dyDescent="0.2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E79" s="26"/>
    </row>
    <row r="80" spans="1:31" x14ac:dyDescent="0.2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31" x14ac:dyDescent="0.2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31" x14ac:dyDescent="0.2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31" s="10" customFormat="1" ht="23.25" x14ac:dyDescent="0.2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5"/>
      <c r="AB83" s="5"/>
      <c r="AC83" s="5"/>
      <c r="AD83" s="5"/>
      <c r="AE83" s="15"/>
    </row>
    <row r="84" spans="1:31" x14ac:dyDescent="0.2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31" x14ac:dyDescent="0.2">
      <c r="A85" s="2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31" x14ac:dyDescent="0.2">
      <c r="A86" s="2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31" x14ac:dyDescent="0.2">
      <c r="A87" s="2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31" x14ac:dyDescent="0.2">
      <c r="A88" s="2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31" x14ac:dyDescent="0.2">
      <c r="A89" s="2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31" x14ac:dyDescent="0.2">
      <c r="A90" s="2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31" x14ac:dyDescent="0.2">
      <c r="A91" s="2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31" x14ac:dyDescent="0.2">
      <c r="A92" s="2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31" x14ac:dyDescent="0.2">
      <c r="A93" s="2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31" x14ac:dyDescent="0.2">
      <c r="A94" s="2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31" x14ac:dyDescent="0.2">
      <c r="A95" s="2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31" x14ac:dyDescent="0.2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</sheetData>
  <mergeCells count="18">
    <mergeCell ref="A1:AC1"/>
    <mergeCell ref="A2:AC2"/>
    <mergeCell ref="AB4:AB5"/>
    <mergeCell ref="AA4:AA5"/>
    <mergeCell ref="B4:B5"/>
    <mergeCell ref="C4:D4"/>
    <mergeCell ref="A4:A5"/>
    <mergeCell ref="A60:B60"/>
    <mergeCell ref="AC4:AC5"/>
    <mergeCell ref="AD4:AD5"/>
    <mergeCell ref="AE4:AE5"/>
    <mergeCell ref="F4:H4"/>
    <mergeCell ref="I4:K4"/>
    <mergeCell ref="L4:N4"/>
    <mergeCell ref="O4:Q4"/>
    <mergeCell ref="R4:T4"/>
    <mergeCell ref="U4:W4"/>
    <mergeCell ref="X4:Z4"/>
  </mergeCells>
  <phoneticPr fontId="1" type="noConversion"/>
  <conditionalFormatting sqref="AB61:AB62 AB3 AB1 L70:L65522 I70:I65522 F70:F65522 O70:O65522 C70:C65522 L4:L5 O4:O5 F4:F5 I4:I5 C4:C5 R5 U5 X5:Y5">
    <cfRule type="cellIs" dxfId="77" priority="113" stopIfTrue="1" operator="lessThan">
      <formula>35</formula>
    </cfRule>
  </conditionalFormatting>
  <conditionalFormatting sqref="AB66 M70:N65522 P70:Z65522 J70:K65522 G70:H65522 D70:E65522 AA3 AA1 D4:E5 M5:N5 G5:H5 J5:K5 P5:Q5 R4:X5 Y5">
    <cfRule type="cellIs" dxfId="76" priority="114" stopIfTrue="1" operator="lessThan">
      <formula>40</formula>
    </cfRule>
  </conditionalFormatting>
  <conditionalFormatting sqref="AE58:AE68 C59:Z59 AE69:AF73 AC59:AD59">
    <cfRule type="cellIs" dxfId="75" priority="115" stopIfTrue="1" operator="lessThan">
      <formula>35</formula>
    </cfRule>
    <cfRule type="cellIs" dxfId="74" priority="116" stopIfTrue="1" operator="greaterThanOrEqual">
      <formula>35</formula>
    </cfRule>
  </conditionalFormatting>
  <conditionalFormatting sqref="AA58">
    <cfRule type="cellIs" dxfId="73" priority="76" stopIfTrue="1" operator="greaterThan">
      <formula>-1</formula>
    </cfRule>
  </conditionalFormatting>
  <conditionalFormatting sqref="AE21:AE57 AD58 AE12:AE19">
    <cfRule type="cellIs" dxfId="72" priority="59" stopIfTrue="1" operator="greaterThan">
      <formula>0</formula>
    </cfRule>
  </conditionalFormatting>
  <conditionalFormatting sqref="AD6:AD57">
    <cfRule type="cellIs" dxfId="52" priority="9" operator="greaterThan">
      <formula>70</formula>
    </cfRule>
    <cfRule type="cellIs" dxfId="51" priority="10" operator="greaterThan">
      <formula>75</formula>
    </cfRule>
  </conditionalFormatting>
  <conditionalFormatting sqref="AA58">
    <cfRule type="top10" dxfId="43" priority="479" stopIfTrue="1" rank="3"/>
  </conditionalFormatting>
  <conditionalFormatting sqref="AB58">
    <cfRule type="top10" dxfId="42" priority="480" stopIfTrue="1" rank="3"/>
  </conditionalFormatting>
  <conditionalFormatting sqref="AB58">
    <cfRule type="top10" dxfId="41" priority="481" stopIfTrue="1" rank="3"/>
    <cfRule type="top10" dxfId="40" priority="482" stopIfTrue="1" rank="3"/>
  </conditionalFormatting>
  <conditionalFormatting sqref="AC58">
    <cfRule type="top10" dxfId="39" priority="483" stopIfTrue="1" rank="3"/>
  </conditionalFormatting>
  <printOptions horizontalCentered="1" verticalCentered="1"/>
  <pageMargins left="0.24" right="0.25" top="0.32" bottom="0.04" header="0.1" footer="7.0000000000000007E-2"/>
  <pageSetup paperSize="9" scale="39" orientation="landscape" horizontalDpi="360" verticalDpi="360" r:id="rId1"/>
  <headerFooter alignWithMargins="0">
    <oddHeader>&amp;R&amp;"Arial,Bold"&amp;16VJ / RA / 04 / EEE / 2008 / S6</oddHeader>
    <oddFooter>&amp;L&amp;"Arial,Bold"&amp;16VJ / RA / 04 / EEE / 2008 / S6</oddFooter>
  </headerFooter>
  <rowBreaks count="1" manualBreakCount="1">
    <brk id="72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RA1</vt:lpstr>
      <vt:lpstr>RA2</vt:lpstr>
      <vt:lpstr>'RA2'!Print_Area</vt:lpstr>
      <vt:lpstr>'RA2'!Print_Titles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PARAG'S</dc:creator>
  <cp:lastModifiedBy>Greeshma</cp:lastModifiedBy>
  <cp:lastPrinted>2013-05-02T03:34:20Z</cp:lastPrinted>
  <dcterms:created xsi:type="dcterms:W3CDTF">1996-10-14T23:33:28Z</dcterms:created>
  <dcterms:modified xsi:type="dcterms:W3CDTF">2014-11-07T15:13:04Z</dcterms:modified>
</cp:coreProperties>
</file>